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OneDrive\Documentos\PDUI_SECRETARIA\RM_RIO_PRETO\"/>
    </mc:Choice>
  </mc:AlternateContent>
  <bookViews>
    <workbookView xWindow="0" yWindow="0" windowWidth="20490" windowHeight="7155"/>
  </bookViews>
  <sheets>
    <sheet name="Tabela V.1" sheetId="1" r:id="rId1"/>
    <sheet name="Tabela V.2" sheetId="2" r:id="rId2"/>
    <sheet name="Gráfico V.1" sheetId="3" r:id="rId3"/>
    <sheet name="Gráfico V.2" sheetId="4" r:id="rId4"/>
    <sheet name="Tabela V.3 " sheetId="5" r:id="rId5"/>
    <sheet name="Tabela V.4" sheetId="7" r:id="rId6"/>
    <sheet name="Grafico V.3" sheetId="18" r:id="rId7"/>
    <sheet name="Gráfico V.4" sheetId="9" r:id="rId8"/>
    <sheet name="Gráfico V.5" sheetId="10" r:id="rId9"/>
    <sheet name="Tabela V.5" sheetId="11" r:id="rId10"/>
    <sheet name="Grafico V.6" sheetId="19" r:id="rId11"/>
    <sheet name="Gráfico V.7" sheetId="13" r:id="rId12"/>
    <sheet name="Quadro V.1" sheetId="14" r:id="rId13"/>
    <sheet name="Grafico V.8" sheetId="20" r:id="rId14"/>
    <sheet name="Tabela V.6" sheetId="16" r:id="rId15"/>
    <sheet name="Tabela V.7" sheetId="21" r:id="rId16"/>
  </sheets>
  <externalReferences>
    <externalReference r:id="rId17"/>
    <externalReference r:id="rId18"/>
    <externalReference r:id="rId19"/>
    <externalReference r:id="rId20"/>
    <externalReference r:id="rId21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" i="21" l="1"/>
  <c r="B24" i="20" l="1"/>
  <c r="C8" i="20"/>
  <c r="B8" i="20" s="1"/>
  <c r="B4" i="20" l="1"/>
  <c r="B7" i="20"/>
  <c r="B6" i="20"/>
  <c r="B3" i="20"/>
  <c r="B5" i="20"/>
  <c r="E9" i="14" l="1"/>
  <c r="D9" i="14"/>
  <c r="C9" i="14"/>
  <c r="B9" i="14"/>
  <c r="I43" i="18" l="1"/>
  <c r="F40" i="18"/>
  <c r="C40" i="18"/>
  <c r="C39" i="18"/>
  <c r="C38" i="18"/>
  <c r="C37" i="18"/>
  <c r="C36" i="18"/>
  <c r="C35" i="18"/>
  <c r="C34" i="18"/>
  <c r="C33" i="18"/>
  <c r="C32" i="18"/>
  <c r="C31" i="18"/>
  <c r="C30" i="18"/>
  <c r="C29" i="18"/>
  <c r="C28" i="18"/>
  <c r="C27" i="18"/>
  <c r="C26" i="18"/>
  <c r="C25" i="18"/>
  <c r="C24" i="18"/>
  <c r="C23" i="18"/>
  <c r="C22" i="18"/>
  <c r="C21" i="18"/>
  <c r="C20" i="18"/>
  <c r="C19" i="18"/>
  <c r="C18" i="18"/>
  <c r="C17" i="18"/>
  <c r="C16" i="18"/>
  <c r="C15" i="18"/>
  <c r="C14" i="18"/>
  <c r="H13" i="18"/>
  <c r="C13" i="18"/>
  <c r="C12" i="18"/>
  <c r="C11" i="18"/>
  <c r="C10" i="18"/>
  <c r="C9" i="18"/>
  <c r="C8" i="18"/>
  <c r="C7" i="18"/>
  <c r="J6" i="18"/>
  <c r="H6" i="18"/>
  <c r="C6" i="18"/>
  <c r="C5" i="18"/>
  <c r="C4" i="18"/>
  <c r="C3" i="18"/>
  <c r="C5" i="3" l="1"/>
  <c r="B5" i="3"/>
  <c r="D42" i="1"/>
  <c r="B41" i="1"/>
  <c r="C35" i="1" s="1"/>
  <c r="D40" i="1"/>
  <c r="D39" i="1"/>
  <c r="D38" i="1"/>
  <c r="C38" i="1"/>
  <c r="D37" i="1"/>
  <c r="C37" i="1"/>
  <c r="D36" i="1"/>
  <c r="D35" i="1"/>
  <c r="D34" i="1"/>
  <c r="D33" i="1"/>
  <c r="D32" i="1"/>
  <c r="C32" i="1"/>
  <c r="D31" i="1"/>
  <c r="C31" i="1"/>
  <c r="D30" i="1"/>
  <c r="D29" i="1"/>
  <c r="D28" i="1"/>
  <c r="D27" i="1"/>
  <c r="D26" i="1"/>
  <c r="C26" i="1"/>
  <c r="D25" i="1"/>
  <c r="C25" i="1"/>
  <c r="D24" i="1"/>
  <c r="D23" i="1"/>
  <c r="D22" i="1"/>
  <c r="D21" i="1"/>
  <c r="D20" i="1"/>
  <c r="C20" i="1"/>
  <c r="D19" i="1"/>
  <c r="C19" i="1"/>
  <c r="D18" i="1"/>
  <c r="D17" i="1"/>
  <c r="C17" i="1"/>
  <c r="D16" i="1"/>
  <c r="D15" i="1"/>
  <c r="D14" i="1"/>
  <c r="C14" i="1"/>
  <c r="D13" i="1"/>
  <c r="C13" i="1"/>
  <c r="D12" i="1"/>
  <c r="D11" i="1"/>
  <c r="C11" i="1"/>
  <c r="D10" i="1"/>
  <c r="D9" i="1"/>
  <c r="D8" i="1"/>
  <c r="C8" i="1"/>
  <c r="D7" i="1"/>
  <c r="C7" i="1"/>
  <c r="D6" i="1"/>
  <c r="D5" i="1"/>
  <c r="C5" i="1"/>
  <c r="D4" i="1"/>
  <c r="C21" i="1" l="1"/>
  <c r="C33" i="1"/>
  <c r="C9" i="1"/>
  <c r="C15" i="1"/>
  <c r="C27" i="1"/>
  <c r="C39" i="1"/>
  <c r="C4" i="1"/>
  <c r="C10" i="1"/>
  <c r="C16" i="1"/>
  <c r="C22" i="1"/>
  <c r="C28" i="1"/>
  <c r="C34" i="1"/>
  <c r="C40" i="1"/>
  <c r="C41" i="1"/>
  <c r="C6" i="1"/>
  <c r="C12" i="1"/>
  <c r="C18" i="1"/>
  <c r="C24" i="1"/>
  <c r="C30" i="1"/>
  <c r="C36" i="1"/>
  <c r="D41" i="1"/>
  <c r="C23" i="1"/>
  <c r="C29" i="1"/>
</calcChain>
</file>

<file path=xl/sharedStrings.xml><?xml version="1.0" encoding="utf-8"?>
<sst xmlns="http://schemas.openxmlformats.org/spreadsheetml/2006/main" count="637" uniqueCount="151">
  <si>
    <t>Municípios</t>
  </si>
  <si>
    <t>PIB (1)</t>
  </si>
  <si>
    <t>Participação (%)</t>
  </si>
  <si>
    <t>PIB per capita (1)</t>
  </si>
  <si>
    <t>RMSJDRP</t>
  </si>
  <si>
    <t>Estado</t>
  </si>
  <si>
    <t>Adolfo</t>
  </si>
  <si>
    <t>Bady Bassitt</t>
  </si>
  <si>
    <t>Bálsamo</t>
  </si>
  <si>
    <t>Cedral</t>
  </si>
  <si>
    <t>Guapiaçu</t>
  </si>
  <si>
    <t>Ibirá</t>
  </si>
  <si>
    <t>Icém</t>
  </si>
  <si>
    <t>Ipiguá</t>
  </si>
  <si>
    <t>Irapuã</t>
  </si>
  <si>
    <t>Jaci</t>
  </si>
  <si>
    <t>José Bonifácio</t>
  </si>
  <si>
    <t>Macaubal</t>
  </si>
  <si>
    <t>Mendonça</t>
  </si>
  <si>
    <t>Mirassol</t>
  </si>
  <si>
    <t>Mirassolândia</t>
  </si>
  <si>
    <t>Monte Aprazível</t>
  </si>
  <si>
    <t>Neves Paulista</t>
  </si>
  <si>
    <t>Nipoã</t>
  </si>
  <si>
    <t>Nova Aliança</t>
  </si>
  <si>
    <t>Nova Granada</t>
  </si>
  <si>
    <t>Olímpia</t>
  </si>
  <si>
    <t>Onda Verde</t>
  </si>
  <si>
    <t>Orindiúva</t>
  </si>
  <si>
    <t>Palestina</t>
  </si>
  <si>
    <t>Paulo de Faria</t>
  </si>
  <si>
    <t>Planalto</t>
  </si>
  <si>
    <t>Poloni</t>
  </si>
  <si>
    <t>Potirendaba</t>
  </si>
  <si>
    <t>Sales</t>
  </si>
  <si>
    <t>São José do Rio Preto</t>
  </si>
  <si>
    <t>Severínia</t>
  </si>
  <si>
    <t>Tanabi</t>
  </si>
  <si>
    <t>Ubarana</t>
  </si>
  <si>
    <t>Uchoa</t>
  </si>
  <si>
    <t>União Paulista</t>
  </si>
  <si>
    <t>Urupês</t>
  </si>
  <si>
    <t>Zacarias</t>
  </si>
  <si>
    <t>RM SJRP</t>
  </si>
  <si>
    <t>Estado de SP</t>
  </si>
  <si>
    <t>Fonte: IBGE, Seade</t>
  </si>
  <si>
    <t>(1) Em R$ de 2020</t>
  </si>
  <si>
    <t>Tabela V.1 - PIB e PIB per capita da RMSJRP – 2019</t>
  </si>
  <si>
    <t>Tabela V.2 Distribuição do Valor Adicionado por setor nos municípios da região metropolitana de São José do Rio Preto – 2019 – Em R$ de 2020</t>
  </si>
  <si>
    <t>RMSJRP</t>
  </si>
  <si>
    <t>% indústria RA SJRP/São Paulo</t>
  </si>
  <si>
    <t>% indústria São José do Rio Preto/São Paulo</t>
  </si>
  <si>
    <t>% indústria demais municípios RA/São Paulo</t>
  </si>
  <si>
    <t>Fonte: Mapa da Indústria Paulista; IBGE; SEADE</t>
  </si>
  <si>
    <t>Gráfico V.1 - Evolução da participação da RA de São José do Rio Preto no Valor de Transformação Industrial (VTI) de São Paulo 2003 – 2016</t>
  </si>
  <si>
    <t>Gráfico V.2 - Distribuição do Valor da Transformação Industrial (VTI) da RMSJRP, por divisão da indústria (2017)</t>
  </si>
  <si>
    <t>Tabela V.3 Área plantada, área destinada à colheita e valor da produção das lavouras temporárias e permanentes na Região Metropolitana de São José do Rio Preto – 2020</t>
  </si>
  <si>
    <t>Lavouras Temporárias</t>
  </si>
  <si>
    <t>Lavouras Permanentes</t>
  </si>
  <si>
    <t>Área plantada (Hectares)</t>
  </si>
  <si>
    <t>Valor da produção (Mil Reais)</t>
  </si>
  <si>
    <t>Área destinada à colheita (Hectares)</t>
  </si>
  <si>
    <t>Estado SP</t>
  </si>
  <si>
    <t>Tabela V.4 – Comércio exterior - RMSJRP - 2021</t>
  </si>
  <si>
    <t>Valores em US Milhões</t>
  </si>
  <si>
    <t>Importações</t>
  </si>
  <si>
    <t>Saldo Comercial</t>
  </si>
  <si>
    <t>-</t>
  </si>
  <si>
    <t xml:space="preserve">Exportações </t>
  </si>
  <si>
    <t>Participação % na RM SJRP</t>
  </si>
  <si>
    <t>Fonte: Fundação Seade. 2021</t>
  </si>
  <si>
    <t>Fonte: Pesquisa Agrícola Municipal. IBGE</t>
  </si>
  <si>
    <t xml:space="preserve">Fonte: Seade, 2017. </t>
  </si>
  <si>
    <t>Fonte: Mapa da Indústria Paulista, 2016. Seade.</t>
  </si>
  <si>
    <t>Fonte: IBGE. Seade.</t>
  </si>
  <si>
    <t>Fonte: Rais. Ministério da Economia. Elaboração Fundação Seade.</t>
  </si>
  <si>
    <t>Gráfico V.4 – Distribuição do emprego na indústria na RMSJRP e no estado, por nível tecnológico – 2019 (em %)</t>
  </si>
  <si>
    <t>Gráfico V.5 – Distribuição do emprego no setor de serviços na RMSJRP e no estado, por nível de intensidade de conhecimento – 2019 (em %)</t>
  </si>
  <si>
    <t>Total do Emprego</t>
  </si>
  <si>
    <t>Tamanho da unidade local (em número de empregados) (%)</t>
  </si>
  <si>
    <t>De 4 a 19</t>
  </si>
  <si>
    <t>De 20 a 99</t>
  </si>
  <si>
    <t>De 100 a 499</t>
  </si>
  <si>
    <t>De 500 a 999</t>
  </si>
  <si>
    <t>Acima de 1000</t>
  </si>
  <si>
    <t>Tabela V.5 – Emprego formal por tamanho do estabelecimento – RMSJRP – 2020</t>
  </si>
  <si>
    <t>Fonte: Rais 2020. Ministério da Economia.</t>
  </si>
  <si>
    <t xml:space="preserve">Gráfico V.7 – Rendimento médio (em R$) do emprego formal na RMSJRP– 2019 </t>
  </si>
  <si>
    <t>Fundamental Incompleto</t>
  </si>
  <si>
    <t>Fundamental Completo</t>
  </si>
  <si>
    <t>Médio Completo</t>
  </si>
  <si>
    <t>Superior Completo</t>
  </si>
  <si>
    <t>NM_Mun</t>
  </si>
  <si>
    <t>salmedio_Total</t>
  </si>
  <si>
    <r>
      <t>Fonte: Rais.</t>
    </r>
    <r>
      <rPr>
        <sz val="12"/>
        <color theme="1"/>
        <rFont val="Times New Roman"/>
        <family val="1"/>
      </rPr>
      <t xml:space="preserve"> Ministério da Economia.</t>
    </r>
  </si>
  <si>
    <t>Quadro V.1 - Distritos industriais em São José do Rio Preto</t>
  </si>
  <si>
    <t>Gráfico V.8 - Distribuição dos investimentos anunciados na Região Metropolitana de São José do Rio Preto, por setor de atividade 2012 a março/2022</t>
  </si>
  <si>
    <t>Tabela V.6 Investimentos anunciados para a RMSJRP, segundo tipo de investimentos 2012-2022</t>
  </si>
  <si>
    <t>Tabela V.7 - Matrículas no ensino superior e tecnológico e população de 15 a 29 anos (2020)</t>
  </si>
  <si>
    <t>Município</t>
  </si>
  <si>
    <t>Matrículas no ensino Superior</t>
  </si>
  <si>
    <t>População 15 a 29 anos (b)</t>
  </si>
  <si>
    <t>a/b (%)</t>
  </si>
  <si>
    <t>Total (a)</t>
  </si>
  <si>
    <t>% RM</t>
  </si>
  <si>
    <t>Fonte: Fundação Seade. Elaboração Fipe.</t>
  </si>
  <si>
    <t>Alta Tecnologia</t>
  </si>
  <si>
    <t>Média_Alta Tecnologia</t>
  </si>
  <si>
    <t>Média_Baixa Tecnologia</t>
  </si>
  <si>
    <t>Baixa Tecnologia</t>
  </si>
  <si>
    <t>Não Intensivo_conhecimento</t>
  </si>
  <si>
    <t>IC_Financeiro</t>
  </si>
  <si>
    <t>IC_Cultura</t>
  </si>
  <si>
    <t>IC_Profissionais</t>
  </si>
  <si>
    <t>IC_Social</t>
  </si>
  <si>
    <t>IC_Tecnologia</t>
  </si>
  <si>
    <t>RM</t>
  </si>
  <si>
    <t>VA Total</t>
  </si>
  <si>
    <t>Distribuição do Valor Adicionado %</t>
  </si>
  <si>
    <t>Agropecuária</t>
  </si>
  <si>
    <t>Indústria</t>
  </si>
  <si>
    <t>Administração Pública</t>
  </si>
  <si>
    <t>Serviços Privados</t>
  </si>
  <si>
    <t>Emprego Formal</t>
  </si>
  <si>
    <t>Variação % 2016|20</t>
  </si>
  <si>
    <t>Emprego formal RMSJRP – Variação % 2016-2020</t>
  </si>
  <si>
    <t>Total</t>
  </si>
  <si>
    <t>% na RM</t>
  </si>
  <si>
    <t>Nível de escolaridade (%)</t>
  </si>
  <si>
    <t>Distritos</t>
  </si>
  <si>
    <t>Area em m2</t>
  </si>
  <si>
    <t>Lotes</t>
  </si>
  <si>
    <t>Empresas Beneficiadas</t>
  </si>
  <si>
    <t>Empregos Diretos (estimativa)</t>
  </si>
  <si>
    <t>Dr. Waldemar Oliveira Verdi</t>
  </si>
  <si>
    <t>Dr. Carlos de Arnaldo da Silva</t>
  </si>
  <si>
    <t>Cidade Industrial Dr. Ulyssses S. Guimaraes</t>
  </si>
  <si>
    <t>Area anexa à cidade industrial (Fachini)</t>
  </si>
  <si>
    <t>Area localizada na Cidade industrial para empresas de C&amp;I&amp;T</t>
  </si>
  <si>
    <t>Serviços</t>
  </si>
  <si>
    <t>Setor</t>
  </si>
  <si>
    <t>Em R$ milhões</t>
  </si>
  <si>
    <t>Ampliação</t>
  </si>
  <si>
    <t>Ampliação/Modernização</t>
  </si>
  <si>
    <t>Implantação</t>
  </si>
  <si>
    <t>Modernização</t>
  </si>
  <si>
    <t>agropecuária</t>
  </si>
  <si>
    <t>comércio</t>
  </si>
  <si>
    <t>Infraestrutura</t>
  </si>
  <si>
    <t>rm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</si>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</sst>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_-* #,##0_-;\-* #,##0_-;_-* &quot;-&quot;??_-;_-@_-"/>
    <numFmt numFmtId="166" formatCode="0.0%"/>
    <numFmt numFmtId="167" formatCode="0.000"/>
    <numFmt numFmtId="168" formatCode="_-* #,##0.0_-;\-* #,##0.0_-;_-* &quot;-&quot;??_-;_-@_-"/>
    <numFmt numFmtId="169" formatCode="_-* #,##0.0000_-;\-* #,##0.00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0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FFFFFF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Times New Roman"/>
      <family val="1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75707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757070"/>
        <bgColor rgb="FF757070"/>
      </patternFill>
    </fill>
    <fill>
      <patternFill patternType="solid">
        <fgColor rgb="FFE7E6E6"/>
        <bgColor rgb="FFE7E6E6"/>
      </patternFill>
    </fill>
    <fill>
      <patternFill patternType="solid">
        <fgColor rgb="FF7F7F7F"/>
        <bgColor rgb="FF7F7F7F"/>
      </patternFill>
    </fill>
    <fill>
      <patternFill patternType="solid">
        <fgColor rgb="FFD8D8D8"/>
        <bgColor rgb="FFD8D8D8"/>
      </patternFill>
    </fill>
    <fill>
      <patternFill patternType="solid">
        <fgColor rgb="FFE7E6E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/>
      <top style="medium">
        <color rgb="FFCCCCCC"/>
      </top>
      <bottom style="medium">
        <color rgb="FFFFFFFF"/>
      </bottom>
      <diagonal/>
    </border>
    <border>
      <left/>
      <right/>
      <top style="medium">
        <color rgb="FFCCCCCC"/>
      </top>
      <bottom style="medium">
        <color rgb="FFFFFFFF"/>
      </bottom>
      <diagonal/>
    </border>
    <border>
      <left/>
      <right style="medium">
        <color rgb="FFFFFFFF"/>
      </right>
      <top style="medium">
        <color rgb="FFCCCCCC"/>
      </top>
      <bottom style="medium">
        <color rgb="FFFFFFFF"/>
      </bottom>
      <diagonal/>
    </border>
    <border>
      <left/>
      <right style="medium">
        <color rgb="FFCCCCCC"/>
      </right>
      <top style="medium">
        <color rgb="FFCCCCCC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 style="medium">
        <color rgb="FFCCCCCC"/>
      </right>
      <top/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0">
    <xf numFmtId="0" fontId="0" fillId="0" borderId="0" xfId="0"/>
    <xf numFmtId="0" fontId="3" fillId="2" borderId="4" xfId="0" applyFont="1" applyFill="1" applyBorder="1" applyAlignment="1">
      <alignment horizontal="center" vertical="center" wrapText="1"/>
    </xf>
    <xf numFmtId="0" fontId="0" fillId="3" borderId="1" xfId="0" applyFill="1" applyBorder="1"/>
    <xf numFmtId="43" fontId="0" fillId="3" borderId="1" xfId="1" applyFont="1" applyFill="1" applyBorder="1"/>
    <xf numFmtId="43" fontId="0" fillId="0" borderId="0" xfId="0" applyNumberFormat="1"/>
    <xf numFmtId="44" fontId="0" fillId="0" borderId="0" xfId="2" applyFont="1"/>
    <xf numFmtId="0" fontId="2" fillId="3" borderId="1" xfId="0" applyFont="1" applyFill="1" applyBorder="1"/>
    <xf numFmtId="43" fontId="2" fillId="3" borderId="1" xfId="1" applyFont="1" applyFill="1" applyBorder="1"/>
    <xf numFmtId="43" fontId="2" fillId="0" borderId="0" xfId="0" applyNumberFormat="1" applyFont="1"/>
    <xf numFmtId="0" fontId="2" fillId="0" borderId="0" xfId="0" applyFont="1"/>
    <xf numFmtId="0" fontId="0" fillId="0" borderId="5" xfId="0" applyFill="1" applyBorder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4" borderId="1" xfId="0" applyFont="1" applyFill="1" applyBorder="1" applyAlignment="1">
      <alignment vertical="center"/>
    </xf>
    <xf numFmtId="0" fontId="8" fillId="5" borderId="1" xfId="0" applyFont="1" applyFill="1" applyBorder="1"/>
    <xf numFmtId="4" fontId="8" fillId="5" borderId="1" xfId="0" applyNumberFormat="1" applyFont="1" applyFill="1" applyBorder="1"/>
    <xf numFmtId="0" fontId="9" fillId="5" borderId="1" xfId="0" applyFont="1" applyFill="1" applyBorder="1"/>
    <xf numFmtId="4" fontId="9" fillId="5" borderId="1" xfId="0" applyNumberFormat="1" applyFont="1" applyFill="1" applyBorder="1"/>
    <xf numFmtId="0" fontId="1" fillId="0" borderId="0" xfId="0" applyFont="1"/>
    <xf numFmtId="0" fontId="5" fillId="0" borderId="0" xfId="0" applyFont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/>
    </xf>
    <xf numFmtId="165" fontId="8" fillId="7" borderId="1" xfId="4" applyNumberFormat="1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165" fontId="9" fillId="7" borderId="1" xfId="4" applyNumberFormat="1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1" fillId="8" borderId="14" xfId="0" applyFont="1" applyFill="1" applyBorder="1" applyAlignment="1">
      <alignment horizontal="center" vertical="center" wrapText="1"/>
    </xf>
    <xf numFmtId="0" fontId="12" fillId="8" borderId="14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43" fontId="8" fillId="3" borderId="15" xfId="1" applyFont="1" applyFill="1" applyBorder="1" applyAlignment="1">
      <alignment horizontal="center" vertical="center" wrapText="1"/>
    </xf>
    <xf numFmtId="43" fontId="8" fillId="3" borderId="15" xfId="0" applyNumberFormat="1" applyFont="1" applyFill="1" applyBorder="1" applyAlignment="1">
      <alignment horizontal="center" vertical="center" wrapText="1"/>
    </xf>
    <xf numFmtId="166" fontId="8" fillId="3" borderId="15" xfId="3" applyNumberFormat="1" applyFont="1" applyFill="1" applyBorder="1" applyAlignment="1">
      <alignment horizontal="center" vertical="center" wrapText="1"/>
    </xf>
    <xf numFmtId="43" fontId="11" fillId="3" borderId="15" xfId="1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43" fontId="12" fillId="3" borderId="15" xfId="1" applyFont="1" applyFill="1" applyBorder="1" applyAlignment="1">
      <alignment horizontal="center" vertical="center" wrapText="1"/>
    </xf>
    <xf numFmtId="43" fontId="9" fillId="3" borderId="15" xfId="0" applyNumberFormat="1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3" fillId="0" borderId="0" xfId="0" applyFont="1"/>
    <xf numFmtId="0" fontId="4" fillId="0" borderId="0" xfId="0" applyFont="1" applyAlignment="1">
      <alignment vertical="center"/>
    </xf>
    <xf numFmtId="0" fontId="11" fillId="8" borderId="15" xfId="0" applyFont="1" applyFill="1" applyBorder="1" applyAlignment="1">
      <alignment horizontal="center" vertical="center" wrapText="1"/>
    </xf>
    <xf numFmtId="164" fontId="11" fillId="8" borderId="15" xfId="0" applyNumberFormat="1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164" fontId="12" fillId="8" borderId="15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7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4" fillId="0" borderId="0" xfId="0" applyFont="1"/>
    <xf numFmtId="0" fontId="0" fillId="0" borderId="0" xfId="0" applyFont="1" applyAlignment="1"/>
    <xf numFmtId="0" fontId="9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/>
    <xf numFmtId="166" fontId="8" fillId="0" borderId="0" xfId="0" applyNumberFormat="1" applyFont="1"/>
    <xf numFmtId="10" fontId="8" fillId="0" borderId="0" xfId="0" applyNumberFormat="1" applyFont="1"/>
    <xf numFmtId="0" fontId="0" fillId="0" borderId="0" xfId="0" applyFont="1" applyAlignment="1"/>
    <xf numFmtId="0" fontId="9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/>
    <xf numFmtId="166" fontId="8" fillId="0" borderId="0" xfId="0" applyNumberFormat="1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7" fillId="0" borderId="8" xfId="0" applyFont="1" applyBorder="1"/>
    <xf numFmtId="0" fontId="6" fillId="4" borderId="2" xfId="0" applyFont="1" applyFill="1" applyBorder="1" applyAlignment="1">
      <alignment horizontal="center" vertical="center"/>
    </xf>
    <xf numFmtId="0" fontId="7" fillId="0" borderId="7" xfId="0" applyFont="1" applyBorder="1"/>
    <xf numFmtId="0" fontId="7" fillId="0" borderId="3" xfId="0" applyFont="1" applyBorder="1"/>
    <xf numFmtId="0" fontId="6" fillId="6" borderId="4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4" fontId="6" fillId="4" borderId="4" xfId="0" applyNumberFormat="1" applyFont="1" applyFill="1" applyBorder="1" applyAlignment="1">
      <alignment horizontal="center" vertical="center"/>
    </xf>
    <xf numFmtId="4" fontId="6" fillId="4" borderId="8" xfId="0" applyNumberFormat="1" applyFont="1" applyFill="1" applyBorder="1" applyAlignment="1">
      <alignment horizontal="center" vertical="center"/>
    </xf>
    <xf numFmtId="166" fontId="8" fillId="5" borderId="1" xfId="3" applyNumberFormat="1" applyFont="1" applyFill="1" applyBorder="1"/>
    <xf numFmtId="166" fontId="9" fillId="5" borderId="1" xfId="3" applyNumberFormat="1" applyFont="1" applyFill="1" applyBorder="1"/>
    <xf numFmtId="0" fontId="5" fillId="0" borderId="0" xfId="0" applyFont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164" fontId="0" fillId="0" borderId="0" xfId="0" applyNumberFormat="1"/>
    <xf numFmtId="2" fontId="11" fillId="8" borderId="15" xfId="3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0" fontId="14" fillId="0" borderId="0" xfId="3" applyNumberFormat="1" applyFont="1" applyFill="1" applyBorder="1" applyAlignment="1">
      <alignment horizontal="right" wrapText="1"/>
    </xf>
    <xf numFmtId="0" fontId="14" fillId="0" borderId="0" xfId="0" applyFont="1" applyFill="1" applyBorder="1" applyAlignment="1">
      <alignment horizontal="right" wrapText="1"/>
    </xf>
    <xf numFmtId="0" fontId="4" fillId="8" borderId="15" xfId="0" applyFont="1" applyFill="1" applyBorder="1" applyAlignment="1">
      <alignment vertical="center" wrapText="1"/>
    </xf>
    <xf numFmtId="10" fontId="0" fillId="0" borderId="0" xfId="3" applyNumberFormat="1" applyFont="1"/>
    <xf numFmtId="43" fontId="12" fillId="8" borderId="15" xfId="1" applyFont="1" applyFill="1" applyBorder="1" applyAlignment="1">
      <alignment horizontal="center" vertical="center" wrapText="1"/>
    </xf>
    <xf numFmtId="43" fontId="14" fillId="0" borderId="0" xfId="1" applyFont="1"/>
    <xf numFmtId="0" fontId="11" fillId="8" borderId="15" xfId="0" applyNumberFormat="1" applyFont="1" applyFill="1" applyBorder="1" applyAlignment="1">
      <alignment horizontal="center" vertical="center" wrapText="1"/>
    </xf>
    <xf numFmtId="0" fontId="2" fillId="9" borderId="20" xfId="0" applyFont="1" applyFill="1" applyBorder="1"/>
    <xf numFmtId="0" fontId="2" fillId="9" borderId="21" xfId="0" applyFont="1" applyFill="1" applyBorder="1"/>
    <xf numFmtId="0" fontId="2" fillId="9" borderId="21" xfId="0" applyFont="1" applyFill="1" applyBorder="1" applyAlignment="1">
      <alignment wrapText="1"/>
    </xf>
    <xf numFmtId="0" fontId="2" fillId="9" borderId="22" xfId="0" applyFont="1" applyFill="1" applyBorder="1" applyAlignment="1">
      <alignment wrapText="1"/>
    </xf>
    <xf numFmtId="0" fontId="0" fillId="0" borderId="23" xfId="0" applyBorder="1"/>
    <xf numFmtId="43" fontId="0" fillId="0" borderId="24" xfId="1" applyFont="1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43" fontId="0" fillId="0" borderId="0" xfId="1" applyFont="1" applyBorder="1"/>
    <xf numFmtId="0" fontId="0" fillId="0" borderId="0" xfId="0" applyBorder="1"/>
    <xf numFmtId="0" fontId="0" fillId="0" borderId="27" xfId="0" applyBorder="1"/>
    <xf numFmtId="0" fontId="0" fillId="0" borderId="26" xfId="0" applyBorder="1" applyAlignment="1">
      <alignment wrapText="1"/>
    </xf>
    <xf numFmtId="0" fontId="0" fillId="0" borderId="28" xfId="0" applyBorder="1" applyAlignment="1">
      <alignment wrapText="1"/>
    </xf>
    <xf numFmtId="43" fontId="0" fillId="0" borderId="29" xfId="1" applyFont="1" applyBorder="1"/>
    <xf numFmtId="0" fontId="0" fillId="0" borderId="29" xfId="0" applyBorder="1"/>
    <xf numFmtId="0" fontId="0" fillId="0" borderId="30" xfId="0" applyBorder="1"/>
    <xf numFmtId="0" fontId="2" fillId="0" borderId="20" xfId="0" applyFont="1" applyBorder="1"/>
    <xf numFmtId="43" fontId="2" fillId="0" borderId="21" xfId="1" applyFont="1" applyBorder="1"/>
    <xf numFmtId="165" fontId="2" fillId="0" borderId="21" xfId="1" applyNumberFormat="1" applyFont="1" applyBorder="1"/>
    <xf numFmtId="165" fontId="2" fillId="0" borderId="22" xfId="1" applyNumberFormat="1" applyFont="1" applyBorder="1"/>
    <xf numFmtId="166" fontId="0" fillId="0" borderId="0" xfId="3" applyNumberFormat="1" applyFont="1"/>
    <xf numFmtId="0" fontId="2" fillId="10" borderId="31" xfId="0" applyFont="1" applyFill="1" applyBorder="1"/>
    <xf numFmtId="0" fontId="2" fillId="10" borderId="31" xfId="0" applyFont="1" applyFill="1" applyBorder="1" applyAlignment="1">
      <alignment wrapText="1"/>
    </xf>
    <xf numFmtId="0" fontId="0" fillId="0" borderId="31" xfId="0" applyBorder="1"/>
    <xf numFmtId="168" fontId="0" fillId="0" borderId="31" xfId="1" applyNumberFormat="1" applyFont="1" applyBorder="1"/>
    <xf numFmtId="0" fontId="2" fillId="0" borderId="31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15" fillId="0" borderId="31" xfId="0" applyFont="1" applyFill="1" applyBorder="1" applyAlignment="1">
      <alignment horizontal="center" vertical="center" wrapText="1"/>
    </xf>
    <xf numFmtId="0" fontId="0" fillId="0" borderId="0" xfId="0" applyFont="1"/>
    <xf numFmtId="0" fontId="2" fillId="0" borderId="31" xfId="0" applyFont="1" applyBorder="1" applyAlignment="1">
      <alignment horizontal="center" vertical="center"/>
    </xf>
    <xf numFmtId="0" fontId="0" fillId="0" borderId="32" xfId="0" applyFont="1" applyBorder="1"/>
    <xf numFmtId="165" fontId="0" fillId="0" borderId="33" xfId="1" applyNumberFormat="1" applyFont="1" applyBorder="1" applyAlignment="1">
      <alignment horizontal="right"/>
    </xf>
    <xf numFmtId="0" fontId="0" fillId="0" borderId="33" xfId="0" applyFont="1" applyBorder="1" applyAlignment="1">
      <alignment horizontal="right"/>
    </xf>
    <xf numFmtId="165" fontId="16" fillId="0" borderId="33" xfId="1" applyNumberFormat="1" applyFont="1" applyBorder="1" applyAlignment="1">
      <alignment horizontal="right"/>
    </xf>
    <xf numFmtId="166" fontId="0" fillId="0" borderId="34" xfId="0" applyNumberFormat="1" applyFont="1" applyBorder="1" applyAlignment="1">
      <alignment horizontal="right"/>
    </xf>
    <xf numFmtId="0" fontId="0" fillId="0" borderId="35" xfId="0" applyFont="1" applyBorder="1"/>
    <xf numFmtId="165" fontId="0" fillId="0" borderId="36" xfId="1" applyNumberFormat="1" applyFont="1" applyBorder="1" applyAlignment="1">
      <alignment horizontal="right"/>
    </xf>
    <xf numFmtId="166" fontId="0" fillId="0" borderId="36" xfId="3" applyNumberFormat="1" applyFont="1" applyBorder="1" applyAlignment="1">
      <alignment horizontal="right"/>
    </xf>
    <xf numFmtId="165" fontId="16" fillId="0" borderId="36" xfId="1" applyNumberFormat="1" applyFont="1" applyBorder="1" applyAlignment="1">
      <alignment horizontal="right"/>
    </xf>
    <xf numFmtId="166" fontId="0" fillId="0" borderId="37" xfId="3" applyNumberFormat="1" applyFont="1" applyBorder="1" applyAlignment="1">
      <alignment horizontal="right"/>
    </xf>
    <xf numFmtId="169" fontId="0" fillId="0" borderId="0" xfId="0" applyNumberFormat="1" applyFont="1"/>
    <xf numFmtId="0" fontId="2" fillId="0" borderId="38" xfId="0" applyFont="1" applyBorder="1"/>
    <xf numFmtId="165" fontId="2" fillId="0" borderId="39" xfId="1" applyNumberFormat="1" applyFont="1" applyBorder="1" applyAlignment="1">
      <alignment horizontal="right"/>
    </xf>
    <xf numFmtId="166" fontId="2" fillId="0" borderId="39" xfId="3" applyNumberFormat="1" applyFont="1" applyBorder="1" applyAlignment="1">
      <alignment horizontal="right"/>
    </xf>
    <xf numFmtId="166" fontId="2" fillId="0" borderId="40" xfId="3" applyNumberFormat="1" applyFont="1" applyBorder="1" applyAlignment="1">
      <alignment horizontal="right"/>
    </xf>
    <xf numFmtId="0" fontId="17" fillId="0" borderId="29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5">
    <cellStyle name="Moeda" xfId="2" builtinId="4"/>
    <cellStyle name="Normal" xfId="0" builtinId="0"/>
    <cellStyle name="Porcentagem" xfId="3" builtinId="5"/>
    <cellStyle name="Vírgula" xfId="1" builtinId="3"/>
    <cellStyle name="Vírgula 2" xfId="4"/>
  </cellStyles>
  <dxfs count="0"/>
  <tableStyles count="0" defaultTableStyle="TableStyleMedium2" defaultPivotStyle="PivotStyleLight16"/>
  <colors>
    <mruColors>
      <color rgb="FFD3D3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US" sz="1400" b="0" i="0">
                <a:solidFill>
                  <a:srgbClr val="757575"/>
                </a:solidFill>
                <a:latin typeface="+mn-lt"/>
              </a:rPr>
              <a:t>Evolução da participação da RA SJRP no Valor de Transformação Industrial (VTI) de São Paulo (2003-2016)</a:t>
            </a:r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6.3688467512989441E-2"/>
          <c:y val="0.17034068136272545"/>
          <c:w val="0.90958655678244305"/>
          <c:h val="0.64576344289629117"/>
        </c:manualLayout>
      </c:layout>
      <c:barChart>
        <c:barDir val="col"/>
        <c:grouping val="clustered"/>
        <c:varyColors val="1"/>
        <c:ser>
          <c:idx val="0"/>
          <c:order val="0"/>
          <c:tx>
            <c:v>2003</c:v>
          </c:tx>
          <c:spPr>
            <a:solidFill>
              <a:srgbClr val="4472C4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sz="900" b="0" i="0">
                    <a:latin typeface="+mn-lt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[1]Planilha1!$A$2:$A$4</c:f>
              <c:strCache>
                <c:ptCount val="3"/>
                <c:pt idx="0">
                  <c:v>% indústria RA SJRP/São Paulo</c:v>
                </c:pt>
                <c:pt idx="1">
                  <c:v>% indústria São José do Rio Preto/São Paulo</c:v>
                </c:pt>
                <c:pt idx="2">
                  <c:v>% indústria demais municípios RA/São Paulo</c:v>
                </c:pt>
              </c:strCache>
            </c:strRef>
          </c:cat>
          <c:val>
            <c:numRef>
              <c:f>[1]Planilha1!$B$2:$B$4</c:f>
              <c:numCache>
                <c:formatCode>General</c:formatCode>
                <c:ptCount val="3"/>
                <c:pt idx="0">
                  <c:v>1.9</c:v>
                </c:pt>
                <c:pt idx="1">
                  <c:v>0.8</c:v>
                </c:pt>
                <c:pt idx="2">
                  <c:v>1.1000000000000001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174-4FEB-9F29-5AAEE769EA04}"/>
            </c:ex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ser>
          <c:idx val="1"/>
          <c:order val="1"/>
          <c:tx>
            <c:v>2016</c:v>
          </c:tx>
          <c:spPr>
            <a:solidFill>
              <a:srgbClr val="ED7D31"/>
            </a:solidFill>
            <a:ln cmpd="sng">
              <a:solidFill>
                <a:srgbClr val="000000"/>
              </a:solidFill>
            </a:ln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 sz="900" b="0" i="0">
                    <a:latin typeface="+mn-lt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[1]Planilha1!$A$2:$A$4</c:f>
              <c:strCache>
                <c:ptCount val="3"/>
                <c:pt idx="0">
                  <c:v>% indústria RA SJRP/São Paulo</c:v>
                </c:pt>
                <c:pt idx="1">
                  <c:v>% indústria São José do Rio Preto/São Paulo</c:v>
                </c:pt>
                <c:pt idx="2">
                  <c:v>% indústria demais municípios RA/São Paulo</c:v>
                </c:pt>
              </c:strCache>
            </c:strRef>
          </c:cat>
          <c:val>
            <c:numRef>
              <c:f>[1]Planilha1!$C$2:$C$4</c:f>
              <c:numCache>
                <c:formatCode>General</c:formatCode>
                <c:ptCount val="3"/>
                <c:pt idx="0">
                  <c:v>2.5</c:v>
                </c:pt>
                <c:pt idx="1">
                  <c:v>1.3</c:v>
                </c:pt>
                <c:pt idx="2">
                  <c:v>1.2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174-4FEB-9F29-5AAEE769EA04}"/>
            </c:ex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614120768"/>
        <c:axId val="-614120224"/>
      </c:barChart>
      <c:catAx>
        <c:axId val="-61412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pt-BR"/>
          </a:p>
        </c:txPr>
        <c:crossAx val="-614120224"/>
        <c:crosses val="autoZero"/>
        <c:auto val="1"/>
        <c:lblAlgn val="ctr"/>
        <c:lblOffset val="100"/>
        <c:noMultiLvlLbl val="1"/>
      </c:catAx>
      <c:valAx>
        <c:axId val="-61412022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pt-BR"/>
          </a:p>
        </c:txPr>
        <c:crossAx val="-61412076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pt-BR"/>
        </a:p>
      </c:txPr>
    </c:legend>
    <c:plotVisOnly val="1"/>
    <c:dispBlanksAs val="zero"/>
    <c:showDLblsOverMax val="1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'Grafico V.3'!$A$3:$A$39</c:f>
              <c:strCache>
                <c:ptCount val="37"/>
                <c:pt idx="0">
                  <c:v>Adolfo</c:v>
                </c:pt>
                <c:pt idx="1">
                  <c:v>Bady Bassitt</c:v>
                </c:pt>
                <c:pt idx="2">
                  <c:v>Bálsamo</c:v>
                </c:pt>
                <c:pt idx="3">
                  <c:v>Cedral</c:v>
                </c:pt>
                <c:pt idx="4">
                  <c:v>Guapiaçu</c:v>
                </c:pt>
                <c:pt idx="5">
                  <c:v>Ibirá</c:v>
                </c:pt>
                <c:pt idx="6">
                  <c:v>Icém</c:v>
                </c:pt>
                <c:pt idx="7">
                  <c:v>Ipiguá</c:v>
                </c:pt>
                <c:pt idx="8">
                  <c:v>Irapuã</c:v>
                </c:pt>
                <c:pt idx="9">
                  <c:v>Jaci</c:v>
                </c:pt>
                <c:pt idx="10">
                  <c:v>José Bonifácio</c:v>
                </c:pt>
                <c:pt idx="11">
                  <c:v>Macaubal</c:v>
                </c:pt>
                <c:pt idx="12">
                  <c:v>Mendonça</c:v>
                </c:pt>
                <c:pt idx="13">
                  <c:v>Mirassol</c:v>
                </c:pt>
                <c:pt idx="14">
                  <c:v>Mirassolândia</c:v>
                </c:pt>
                <c:pt idx="15">
                  <c:v>Monte Aprazível</c:v>
                </c:pt>
                <c:pt idx="16">
                  <c:v>Neves Paulista</c:v>
                </c:pt>
                <c:pt idx="17">
                  <c:v>Nipoã</c:v>
                </c:pt>
                <c:pt idx="18">
                  <c:v>Nova Aliança</c:v>
                </c:pt>
                <c:pt idx="19">
                  <c:v>Nova Granada</c:v>
                </c:pt>
                <c:pt idx="20">
                  <c:v>Olímpia</c:v>
                </c:pt>
                <c:pt idx="21">
                  <c:v>Onda Verde</c:v>
                </c:pt>
                <c:pt idx="22">
                  <c:v>Orindiúva</c:v>
                </c:pt>
                <c:pt idx="23">
                  <c:v>Palestina</c:v>
                </c:pt>
                <c:pt idx="24">
                  <c:v>Paulo de Faria</c:v>
                </c:pt>
                <c:pt idx="25">
                  <c:v>Planalto</c:v>
                </c:pt>
                <c:pt idx="26">
                  <c:v>Poloni</c:v>
                </c:pt>
                <c:pt idx="27">
                  <c:v>Potirendaba</c:v>
                </c:pt>
                <c:pt idx="28">
                  <c:v>Sales</c:v>
                </c:pt>
                <c:pt idx="29">
                  <c:v>São José do Rio Preto</c:v>
                </c:pt>
                <c:pt idx="30">
                  <c:v>Severínia</c:v>
                </c:pt>
                <c:pt idx="31">
                  <c:v>Tanabi</c:v>
                </c:pt>
                <c:pt idx="32">
                  <c:v>Ubarana</c:v>
                </c:pt>
                <c:pt idx="33">
                  <c:v>Uchoa</c:v>
                </c:pt>
                <c:pt idx="34">
                  <c:v>União Paulista</c:v>
                </c:pt>
                <c:pt idx="35">
                  <c:v>Urupês</c:v>
                </c:pt>
                <c:pt idx="36">
                  <c:v>Zacarias</c:v>
                </c:pt>
              </c:strCache>
            </c:strRef>
          </c:cat>
          <c:val>
            <c:numRef>
              <c:f>'Grafico V.3'!$D$3:$D$39</c:f>
              <c:numCache>
                <c:formatCode>0.0</c:formatCode>
                <c:ptCount val="37"/>
                <c:pt idx="0">
                  <c:v>16.766467065868262</c:v>
                </c:pt>
                <c:pt idx="1">
                  <c:v>23.967774420946618</c:v>
                </c:pt>
                <c:pt idx="2">
                  <c:v>23.827824750192161</c:v>
                </c:pt>
                <c:pt idx="3">
                  <c:v>95.704753961634694</c:v>
                </c:pt>
                <c:pt idx="4">
                  <c:v>21.949458483754512</c:v>
                </c:pt>
                <c:pt idx="5">
                  <c:v>7.6470588235294068</c:v>
                </c:pt>
                <c:pt idx="6">
                  <c:v>-70.973399590762938</c:v>
                </c:pt>
                <c:pt idx="7">
                  <c:v>-13.352007469654525</c:v>
                </c:pt>
                <c:pt idx="8">
                  <c:v>2.8836251287332582</c:v>
                </c:pt>
                <c:pt idx="9">
                  <c:v>27.526427061310788</c:v>
                </c:pt>
                <c:pt idx="10">
                  <c:v>-5.1860088960776434</c:v>
                </c:pt>
                <c:pt idx="11">
                  <c:v>-1.7021276595744705</c:v>
                </c:pt>
                <c:pt idx="12">
                  <c:v>5.1948051948051965</c:v>
                </c:pt>
                <c:pt idx="13">
                  <c:v>15.303053090690334</c:v>
                </c:pt>
                <c:pt idx="14">
                  <c:v>39.084507042253527</c:v>
                </c:pt>
                <c:pt idx="15">
                  <c:v>-31.100244498777506</c:v>
                </c:pt>
                <c:pt idx="16">
                  <c:v>-7.6831447290053649</c:v>
                </c:pt>
                <c:pt idx="17">
                  <c:v>-28.665785997357997</c:v>
                </c:pt>
                <c:pt idx="18">
                  <c:v>16.318327974276524</c:v>
                </c:pt>
                <c:pt idx="19">
                  <c:v>7.5536809815951012</c:v>
                </c:pt>
                <c:pt idx="20">
                  <c:v>7.2841067980558005</c:v>
                </c:pt>
                <c:pt idx="21">
                  <c:v>2.700385769395619</c:v>
                </c:pt>
                <c:pt idx="22">
                  <c:v>6.1210453920220065</c:v>
                </c:pt>
                <c:pt idx="23">
                  <c:v>-1.1627906976744207</c:v>
                </c:pt>
                <c:pt idx="24">
                  <c:v>-4.7169811320754711</c:v>
                </c:pt>
                <c:pt idx="25">
                  <c:v>98.378378378378372</c:v>
                </c:pt>
                <c:pt idx="26">
                  <c:v>20.190274841437628</c:v>
                </c:pt>
                <c:pt idx="27">
                  <c:v>4.5299339858866361</c:v>
                </c:pt>
                <c:pt idx="28">
                  <c:v>10.790464240903397</c:v>
                </c:pt>
                <c:pt idx="29">
                  <c:v>2.7766272300752348</c:v>
                </c:pt>
                <c:pt idx="30">
                  <c:v>-2.7452745274527457</c:v>
                </c:pt>
                <c:pt idx="31">
                  <c:v>8.4870848708487046</c:v>
                </c:pt>
                <c:pt idx="32">
                  <c:v>-1.2543554006968605</c:v>
                </c:pt>
                <c:pt idx="33">
                  <c:v>5.5194805194805241</c:v>
                </c:pt>
                <c:pt idx="34">
                  <c:v>-2.1897810218978075</c:v>
                </c:pt>
                <c:pt idx="35">
                  <c:v>16.948436179205405</c:v>
                </c:pt>
                <c:pt idx="36">
                  <c:v>0.52083333333332593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614123488"/>
        <c:axId val="-614121856"/>
      </c:barChart>
      <c:catAx>
        <c:axId val="-61412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614121856"/>
        <c:crosses val="autoZero"/>
        <c:auto val="1"/>
        <c:lblAlgn val="ctr"/>
        <c:lblOffset val="100"/>
        <c:noMultiLvlLbl val="0"/>
      </c:catAx>
      <c:valAx>
        <c:axId val="-61412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614123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v>RMSJRP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'Grafico V.6'!$H$2:$K$2</c:f>
              <c:strCache>
                <c:ptCount val="4"/>
                <c:pt idx="0">
                  <c:v>Fundamental Incompleto</c:v>
                </c:pt>
                <c:pt idx="1">
                  <c:v>Fundamental Completo</c:v>
                </c:pt>
                <c:pt idx="2">
                  <c:v>Médio Completo</c:v>
                </c:pt>
                <c:pt idx="3">
                  <c:v>Superior Completo</c:v>
                </c:pt>
              </c:strCache>
            </c:strRef>
          </c:cat>
          <c:val>
            <c:numRef>
              <c:f>'Grafico V.6'!$H$3:$K$3</c:f>
              <c:numCache>
                <c:formatCode>0.0</c:formatCode>
                <c:ptCount val="4"/>
                <c:pt idx="0">
                  <c:v>6.0395693146762017</c:v>
                </c:pt>
                <c:pt idx="1">
                  <c:v>8.9901740358046389</c:v>
                </c:pt>
                <c:pt idx="2">
                  <c:v>54.642898800210759</c:v>
                </c:pt>
                <c:pt idx="3">
                  <c:v>19.104522035016309</c:v>
                </c:pt>
              </c:numCache>
            </c:numRef>
          </c:val>
        </c:ser>
        <c:ser>
          <c:idx val="1"/>
          <c:order val="1"/>
          <c:tx>
            <c:v>Estado de São Paulo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'Grafico V.6'!$H$2:$K$2</c:f>
              <c:strCache>
                <c:ptCount val="4"/>
                <c:pt idx="0">
                  <c:v>Fundamental Incompleto</c:v>
                </c:pt>
                <c:pt idx="1">
                  <c:v>Fundamental Completo</c:v>
                </c:pt>
                <c:pt idx="2">
                  <c:v>Médio Completo</c:v>
                </c:pt>
                <c:pt idx="3">
                  <c:v>Superior Completo</c:v>
                </c:pt>
              </c:strCache>
            </c:strRef>
          </c:cat>
          <c:val>
            <c:numRef>
              <c:f>'Grafico V.6'!$H$4:$K$4</c:f>
              <c:numCache>
                <c:formatCode>0.0</c:formatCode>
                <c:ptCount val="4"/>
                <c:pt idx="0">
                  <c:v>5.2522139972853559</c:v>
                </c:pt>
                <c:pt idx="1">
                  <c:v>7.3159171961807807</c:v>
                </c:pt>
                <c:pt idx="2">
                  <c:v>52.507038490666858</c:v>
                </c:pt>
                <c:pt idx="3">
                  <c:v>24.221252940015571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-560659872"/>
        <c:axId val="-560653888"/>
      </c:barChart>
      <c:catAx>
        <c:axId val="-5606598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560653888"/>
        <c:crosses val="autoZero"/>
        <c:auto val="1"/>
        <c:lblAlgn val="ctr"/>
        <c:lblOffset val="100"/>
        <c:noMultiLvlLbl val="0"/>
      </c:catAx>
      <c:valAx>
        <c:axId val="-560653888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crossAx val="-560659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/>
              <a:t>Rendimento médio (em R$) do emprego formal na RMSJRP (2019)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[3]Sheet1!$B$1</c:f>
              <c:strCache>
                <c:ptCount val="1"/>
                <c:pt idx="0">
                  <c:v>salmedio_Total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37"/>
            <c:invertIfNegative val="0"/>
            <c:bubble3D val="0"/>
            <c:spPr>
              <a:solidFill>
                <a:srgbClr val="FF99CC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BE2-4BE4-A641-A5E742DC5C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[3]Sheet1!$A$2:$A$39</c:f>
              <c:strCache>
                <c:ptCount val="38"/>
                <c:pt idx="0">
                  <c:v>Adolfo</c:v>
                </c:pt>
                <c:pt idx="1">
                  <c:v>Bady Bassitt</c:v>
                </c:pt>
                <c:pt idx="2">
                  <c:v>Bálsamo</c:v>
                </c:pt>
                <c:pt idx="3">
                  <c:v>Cedral</c:v>
                </c:pt>
                <c:pt idx="4">
                  <c:v>Guapiaçu</c:v>
                </c:pt>
                <c:pt idx="5">
                  <c:v>Ibirá</c:v>
                </c:pt>
                <c:pt idx="6">
                  <c:v>Icém</c:v>
                </c:pt>
                <c:pt idx="7">
                  <c:v>Ipiguá</c:v>
                </c:pt>
                <c:pt idx="8">
                  <c:v>Irapuã</c:v>
                </c:pt>
                <c:pt idx="9">
                  <c:v>Jaci</c:v>
                </c:pt>
                <c:pt idx="10">
                  <c:v>José Bonifácio</c:v>
                </c:pt>
                <c:pt idx="11">
                  <c:v>Macaubal</c:v>
                </c:pt>
                <c:pt idx="12">
                  <c:v>Mendonça</c:v>
                </c:pt>
                <c:pt idx="13">
                  <c:v>Mirassol</c:v>
                </c:pt>
                <c:pt idx="14">
                  <c:v>Mirassolândia</c:v>
                </c:pt>
                <c:pt idx="15">
                  <c:v>Monte Aprazível</c:v>
                </c:pt>
                <c:pt idx="16">
                  <c:v>Neves Paulista</c:v>
                </c:pt>
                <c:pt idx="17">
                  <c:v>Nipoã</c:v>
                </c:pt>
                <c:pt idx="18">
                  <c:v>Nova Aliança</c:v>
                </c:pt>
                <c:pt idx="19">
                  <c:v>Nova Granada</c:v>
                </c:pt>
                <c:pt idx="20">
                  <c:v>Olímpia</c:v>
                </c:pt>
                <c:pt idx="21">
                  <c:v>Onda Verde</c:v>
                </c:pt>
                <c:pt idx="22">
                  <c:v>Orindiúva</c:v>
                </c:pt>
                <c:pt idx="23">
                  <c:v>Palestina</c:v>
                </c:pt>
                <c:pt idx="24">
                  <c:v>Paulo de Faria</c:v>
                </c:pt>
                <c:pt idx="25">
                  <c:v>Planalto</c:v>
                </c:pt>
                <c:pt idx="26">
                  <c:v>Poloni</c:v>
                </c:pt>
                <c:pt idx="27">
                  <c:v>Potirendaba</c:v>
                </c:pt>
                <c:pt idx="28">
                  <c:v>Sales</c:v>
                </c:pt>
                <c:pt idx="29">
                  <c:v>São José do Rio Preto</c:v>
                </c:pt>
                <c:pt idx="30">
                  <c:v>Severínia</c:v>
                </c:pt>
                <c:pt idx="31">
                  <c:v>Tanabi</c:v>
                </c:pt>
                <c:pt idx="32">
                  <c:v>Ubarana</c:v>
                </c:pt>
                <c:pt idx="33">
                  <c:v>Uchoa</c:v>
                </c:pt>
                <c:pt idx="34">
                  <c:v>União Paulista</c:v>
                </c:pt>
                <c:pt idx="35">
                  <c:v>Urupês</c:v>
                </c:pt>
                <c:pt idx="36">
                  <c:v>Zacarias</c:v>
                </c:pt>
                <c:pt idx="37">
                  <c:v>Estado</c:v>
                </c:pt>
              </c:strCache>
            </c:strRef>
          </c:cat>
          <c:val>
            <c:numRef>
              <c:f>[3]Sheet1!$B$2:$B$39</c:f>
              <c:numCache>
                <c:formatCode>General</c:formatCode>
                <c:ptCount val="38"/>
                <c:pt idx="0">
                  <c:v>1940.9549999999999</c:v>
                </c:pt>
                <c:pt idx="1">
                  <c:v>2108.6909999999998</c:v>
                </c:pt>
                <c:pt idx="2">
                  <c:v>2393</c:v>
                </c:pt>
                <c:pt idx="3">
                  <c:v>2303.7170000000001</c:v>
                </c:pt>
                <c:pt idx="4">
                  <c:v>2266.5859999999998</c:v>
                </c:pt>
                <c:pt idx="5">
                  <c:v>2076.5210000000002</c:v>
                </c:pt>
                <c:pt idx="6">
                  <c:v>2182.3719999999998</c:v>
                </c:pt>
                <c:pt idx="7">
                  <c:v>2125.9960000000001</c:v>
                </c:pt>
                <c:pt idx="8">
                  <c:v>1806.81</c:v>
                </c:pt>
                <c:pt idx="9">
                  <c:v>2178.0790000000002</c:v>
                </c:pt>
                <c:pt idx="10">
                  <c:v>2056.2570000000001</c:v>
                </c:pt>
                <c:pt idx="11">
                  <c:v>2598.29</c:v>
                </c:pt>
                <c:pt idx="12">
                  <c:v>2614.3939999999998</c:v>
                </c:pt>
                <c:pt idx="13">
                  <c:v>2269.5070000000001</c:v>
                </c:pt>
                <c:pt idx="14">
                  <c:v>2006.9680000000001</c:v>
                </c:pt>
                <c:pt idx="15">
                  <c:v>2216.8980000000001</c:v>
                </c:pt>
                <c:pt idx="16">
                  <c:v>2069.337</c:v>
                </c:pt>
                <c:pt idx="17">
                  <c:v>1891.394</c:v>
                </c:pt>
                <c:pt idx="18">
                  <c:v>1893.7059999999999</c:v>
                </c:pt>
                <c:pt idx="19">
                  <c:v>2061.8890000000001</c:v>
                </c:pt>
                <c:pt idx="20">
                  <c:v>2202.924</c:v>
                </c:pt>
                <c:pt idx="21">
                  <c:v>2112.6640000000002</c:v>
                </c:pt>
                <c:pt idx="22">
                  <c:v>3139.0050000000001</c:v>
                </c:pt>
                <c:pt idx="23">
                  <c:v>1688.8810000000001</c:v>
                </c:pt>
                <c:pt idx="24">
                  <c:v>2166.7559999999999</c:v>
                </c:pt>
                <c:pt idx="25">
                  <c:v>2595.2339999999999</c:v>
                </c:pt>
                <c:pt idx="26">
                  <c:v>1832.1</c:v>
                </c:pt>
                <c:pt idx="27">
                  <c:v>2407.2739999999999</c:v>
                </c:pt>
                <c:pt idx="28">
                  <c:v>1992.0239999999999</c:v>
                </c:pt>
                <c:pt idx="29">
                  <c:v>2560.5700000000002</c:v>
                </c:pt>
                <c:pt idx="30">
                  <c:v>2185.6550000000002</c:v>
                </c:pt>
                <c:pt idx="31">
                  <c:v>2192.29</c:v>
                </c:pt>
                <c:pt idx="32">
                  <c:v>2424.29</c:v>
                </c:pt>
                <c:pt idx="33">
                  <c:v>1931.386</c:v>
                </c:pt>
                <c:pt idx="34">
                  <c:v>1806.702</c:v>
                </c:pt>
                <c:pt idx="35">
                  <c:v>2085.2559999999999</c:v>
                </c:pt>
                <c:pt idx="36">
                  <c:v>2133.221</c:v>
                </c:pt>
                <c:pt idx="37">
                  <c:v>3132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BE2-4BE4-A641-A5E742DC5CC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-706320672"/>
        <c:axId val="-706334272"/>
      </c:barChart>
      <c:catAx>
        <c:axId val="-706320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706334272"/>
        <c:crosses val="autoZero"/>
        <c:auto val="1"/>
        <c:lblAlgn val="ctr"/>
        <c:lblOffset val="100"/>
        <c:noMultiLvlLbl val="0"/>
      </c:catAx>
      <c:valAx>
        <c:axId val="-70633427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-706320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'Grafico V.8'!$A$3:$A$7</c:f>
              <c:strCache>
                <c:ptCount val="5"/>
                <c:pt idx="0">
                  <c:v>Serviços</c:v>
                </c:pt>
                <c:pt idx="1">
                  <c:v>agropecuária</c:v>
                </c:pt>
                <c:pt idx="2">
                  <c:v>comércio</c:v>
                </c:pt>
                <c:pt idx="3">
                  <c:v>Indústria</c:v>
                </c:pt>
                <c:pt idx="4">
                  <c:v>Infraestrutura</c:v>
                </c:pt>
              </c:strCache>
            </c:strRef>
          </c:cat>
          <c:val>
            <c:numRef>
              <c:f>'Grafico V.8'!$B$3:$B$7</c:f>
              <c:numCache>
                <c:formatCode>0.0%</c:formatCode>
                <c:ptCount val="5"/>
                <c:pt idx="0">
                  <c:v>0.68612328416744817</c:v>
                </c:pt>
                <c:pt idx="1">
                  <c:v>7.6511211526984396E-2</c:v>
                </c:pt>
                <c:pt idx="2">
                  <c:v>5.8917213743712164E-2</c:v>
                </c:pt>
                <c:pt idx="3">
                  <c:v>0.14185693580015349</c:v>
                </c:pt>
                <c:pt idx="4">
                  <c:v>3.6591354761701764E-2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'Grafico V.8'!$B$12</c:f>
              <c:strCache>
                <c:ptCount val="1"/>
                <c:pt idx="0">
                  <c:v>rm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'Grafico V.8'!$A$13:$A$23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'Grafico V.8'!$B$13:$B$23</c:f>
              <c:numCache>
                <c:formatCode>General</c:formatCode>
                <c:ptCount val="11"/>
                <c:pt idx="0">
                  <c:v>1351.6800000000003</c:v>
                </c:pt>
                <c:pt idx="1">
                  <c:v>490.17</c:v>
                </c:pt>
                <c:pt idx="2">
                  <c:v>712.24999999999989</c:v>
                </c:pt>
                <c:pt idx="3">
                  <c:v>127.50000000000004</c:v>
                </c:pt>
                <c:pt idx="4">
                  <c:v>827.13</c:v>
                </c:pt>
                <c:pt idx="5">
                  <c:v>78.649999999999991</c:v>
                </c:pt>
                <c:pt idx="6">
                  <c:v>1945.55</c:v>
                </c:pt>
                <c:pt idx="7">
                  <c:v>261.02999999999997</c:v>
                </c:pt>
                <c:pt idx="8">
                  <c:v>199.78</c:v>
                </c:pt>
                <c:pt idx="9">
                  <c:v>2089.83</c:v>
                </c:pt>
                <c:pt idx="10">
                  <c:v>4.6500000000000004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708017312"/>
        <c:axId val="-708018944"/>
      </c:barChart>
      <c:catAx>
        <c:axId val="-70801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708018944"/>
        <c:crosses val="autoZero"/>
        <c:auto val="1"/>
        <c:lblAlgn val="ctr"/>
        <c:lblOffset val="100"/>
        <c:noMultiLvlLbl val="0"/>
      </c:catAx>
      <c:valAx>
        <c:axId val="-70801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708017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323850</xdr:colOff>
      <xdr:row>3</xdr:row>
      <xdr:rowOff>76200</xdr:rowOff>
    </xdr:from>
    <xdr:ext cx="5657850" cy="40386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94CB8C11-F1F9-4592-8C43-2271F9860B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236220</xdr:colOff>
      <xdr:row>2</xdr:row>
      <xdr:rowOff>53340</xdr:rowOff>
    </xdr:from>
    <xdr:to>
      <xdr:col>7</xdr:col>
      <xdr:colOff>80645</xdr:colOff>
      <xdr:row>18</xdr:row>
      <xdr:rowOff>53975</xdr:rowOff>
    </xdr:to>
    <xdr:pic>
      <xdr:nvPicPr>
        <xdr:cNvPr id="2" name="image12.png">
          <a:extLst>
            <a:ext uri="{FF2B5EF4-FFF2-40B4-BE49-F238E27FC236}">
              <a16:creationId xmlns:a16="http://schemas.microsoft.com/office/drawing/2014/main" xmlns="" id="{90CCD31A-3018-6B93-F84B-2FBFC9BC0C23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36220" y="419100"/>
          <a:ext cx="4866005" cy="2926715"/>
        </a:xfrm>
        <a:prstGeom prst="rect">
          <a:avLst/>
        </a:prstGeom>
        <a:ln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952499</xdr:colOff>
      <xdr:row>1</xdr:row>
      <xdr:rowOff>157161</xdr:rowOff>
    </xdr:from>
    <xdr:to>
      <xdr:col>10</xdr:col>
      <xdr:colOff>38100</xdr:colOff>
      <xdr:row>20</xdr:row>
      <xdr:rowOff>123825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243840</xdr:colOff>
      <xdr:row>2</xdr:row>
      <xdr:rowOff>60960</xdr:rowOff>
    </xdr:from>
    <xdr:to>
      <xdr:col>15</xdr:col>
      <xdr:colOff>7620</xdr:colOff>
      <xdr:row>17</xdr:row>
      <xdr:rowOff>160020</xdr:rowOff>
    </xdr:to>
    <xdr:pic>
      <xdr:nvPicPr>
        <xdr:cNvPr id="2" name="image42.png" descr="Gráfico, Gráfico de barras&#10;&#10;Descrição gerada automaticamente">
          <a:extLst>
            <a:ext uri="{FF2B5EF4-FFF2-40B4-BE49-F238E27FC236}">
              <a16:creationId xmlns:a16="http://schemas.microsoft.com/office/drawing/2014/main" xmlns="" id="{9935FE7A-1B8E-3715-F9A6-FEB2DEE67796}"/>
            </a:ext>
          </a:extLst>
        </xdr:cNvPr>
        <xdr:cNvPicPr/>
      </xdr:nvPicPr>
      <xdr:blipFill>
        <a:blip xmlns:r="http://schemas.openxmlformats.org/officeDocument/2006/relationships" r:embed="rId1"/>
        <a:srcRect t="14977"/>
        <a:stretch>
          <a:fillRect/>
        </a:stretch>
      </xdr:blipFill>
      <xdr:spPr>
        <a:xfrm>
          <a:off x="3291840" y="426720"/>
          <a:ext cx="5859780" cy="2842260"/>
        </a:xfrm>
        <a:prstGeom prst="rect">
          <a:avLst/>
        </a:prstGeom>
        <a:ln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297180</xdr:colOff>
      <xdr:row>2</xdr:row>
      <xdr:rowOff>53340</xdr:rowOff>
    </xdr:from>
    <xdr:to>
      <xdr:col>21</xdr:col>
      <xdr:colOff>99060</xdr:colOff>
      <xdr:row>23</xdr:row>
      <xdr:rowOff>42339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3A022859-D778-4BC4-807D-4BB5891C8C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4380" y="419100"/>
          <a:ext cx="8336280" cy="38294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1123950</xdr:colOff>
      <xdr:row>6</xdr:row>
      <xdr:rowOff>23812</xdr:rowOff>
    </xdr:from>
    <xdr:to>
      <xdr:col>10</xdr:col>
      <xdr:colOff>1047750</xdr:colOff>
      <xdr:row>19</xdr:row>
      <xdr:rowOff>166687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0</xdr:row>
      <xdr:rowOff>123824</xdr:rowOff>
    </xdr:from>
    <xdr:to>
      <xdr:col>9</xdr:col>
      <xdr:colOff>2124076</xdr:colOff>
      <xdr:row>26</xdr:row>
      <xdr:rowOff>104601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EC230D38-2163-42AB-874B-45D500AED0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4</xdr:row>
      <xdr:rowOff>4762</xdr:rowOff>
    </xdr:from>
    <xdr:to>
      <xdr:col>13</xdr:col>
      <xdr:colOff>400050</xdr:colOff>
      <xdr:row>18</xdr:row>
      <xdr:rowOff>80962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133350</xdr:colOff>
      <xdr:row>19</xdr:row>
      <xdr:rowOff>138112</xdr:rowOff>
    </xdr:from>
    <xdr:to>
      <xdr:col>13</xdr:col>
      <xdr:colOff>438150</xdr:colOff>
      <xdr:row>34</xdr:row>
      <xdr:rowOff>23812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ol/Downloads/Participa&#231;&#227;o%20da%20RA%20SJRP%20no%20VT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ol/Downloads/Compilado%20(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ol/OneDrive/Documents/FIPE/Est&#225;gio/RMSJRP/Panorama_Graficos/Gr&#225;fico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EMPREGO_RAIS/Emprego%20e%20renda%20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imentos_captad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1"/>
    </sheetNames>
    <sheetDataSet>
      <sheetData sheetId="0">
        <row r="2">
          <cell r="A2" t="str">
            <v>% indústria RA SJRP/São Paulo</v>
          </cell>
          <cell r="B2">
            <v>1.9</v>
          </cell>
          <cell r="C2">
            <v>2.5</v>
          </cell>
        </row>
        <row r="3">
          <cell r="A3" t="str">
            <v>% indústria São José do Rio Preto/São Paulo</v>
          </cell>
          <cell r="B3">
            <v>0.8</v>
          </cell>
          <cell r="C3">
            <v>1.3</v>
          </cell>
        </row>
        <row r="4">
          <cell r="A4" t="str">
            <v>% indústria demais municípios RA/São Paulo</v>
          </cell>
          <cell r="B4">
            <v>1.1000000000000001</v>
          </cell>
          <cell r="C4">
            <v>1.2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"/>
      <sheetName val="BC"/>
      <sheetName val="Lavouras"/>
      <sheetName val="Lav_perm_graf"/>
      <sheetName val="lav_temp_graf"/>
      <sheetName val="Café"/>
      <sheetName val="Laranja"/>
      <sheetName val="Tanjerina"/>
      <sheetName val="Cana"/>
      <sheetName val="Milho"/>
      <sheetName val="Pec2020"/>
      <sheetName val="Pec2019"/>
      <sheetName val="Pec2018"/>
      <sheetName val="PIB"/>
      <sheetName val="VTI"/>
      <sheetName val="Emp_Formal"/>
      <sheetName val="Emp_setor"/>
      <sheetName val="Emp_conhec"/>
      <sheetName val="Emp_tam"/>
      <sheetName val="Emp_esc"/>
      <sheetName val="Emp_popativ"/>
      <sheetName val="Grafico_Rend"/>
      <sheetName val="Planilha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2">
          <cell r="H2" t="str">
            <v>Fundamental Incompleto</v>
          </cell>
          <cell r="I2" t="str">
            <v>Fundamental Completo</v>
          </cell>
          <cell r="J2" t="str">
            <v>Médio Completo</v>
          </cell>
          <cell r="K2" t="str">
            <v>Superior Completo</v>
          </cell>
        </row>
        <row r="3">
          <cell r="H3">
            <v>6.0395693146762017</v>
          </cell>
          <cell r="I3">
            <v>8.9901740358046389</v>
          </cell>
          <cell r="J3">
            <v>54.642898800210759</v>
          </cell>
          <cell r="K3">
            <v>19.104522035016309</v>
          </cell>
        </row>
        <row r="4">
          <cell r="H4">
            <v>5.2522139972853559</v>
          </cell>
          <cell r="I4">
            <v>7.3159171961807807</v>
          </cell>
          <cell r="J4">
            <v>52.507038490666858</v>
          </cell>
          <cell r="K4">
            <v>24.221252940015571</v>
          </cell>
        </row>
        <row r="40">
          <cell r="A40" t="str">
            <v>RM SJRP</v>
          </cell>
        </row>
        <row r="41">
          <cell r="A41" t="str">
            <v>Estado SP</v>
          </cell>
        </row>
      </sheetData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B1" t="str">
            <v>salmedio_Total</v>
          </cell>
        </row>
        <row r="2">
          <cell r="A2" t="str">
            <v>Adolfo</v>
          </cell>
          <cell r="B2">
            <v>1940.9549999999999</v>
          </cell>
        </row>
        <row r="3">
          <cell r="A3" t="str">
            <v>Bady Bassitt</v>
          </cell>
          <cell r="B3">
            <v>2108.6909999999998</v>
          </cell>
        </row>
        <row r="4">
          <cell r="A4" t="str">
            <v>Bálsamo</v>
          </cell>
          <cell r="B4">
            <v>2393</v>
          </cell>
        </row>
        <row r="5">
          <cell r="A5" t="str">
            <v>Cedral</v>
          </cell>
          <cell r="B5">
            <v>2303.7170000000001</v>
          </cell>
        </row>
        <row r="6">
          <cell r="A6" t="str">
            <v>Guapiaçu</v>
          </cell>
          <cell r="B6">
            <v>2266.5859999999998</v>
          </cell>
        </row>
        <row r="7">
          <cell r="A7" t="str">
            <v>Ibirá</v>
          </cell>
          <cell r="B7">
            <v>2076.5210000000002</v>
          </cell>
        </row>
        <row r="8">
          <cell r="A8" t="str">
            <v>Icém</v>
          </cell>
          <cell r="B8">
            <v>2182.3719999999998</v>
          </cell>
        </row>
        <row r="9">
          <cell r="A9" t="str">
            <v>Ipiguá</v>
          </cell>
          <cell r="B9">
            <v>2125.9960000000001</v>
          </cell>
        </row>
        <row r="10">
          <cell r="A10" t="str">
            <v>Irapuã</v>
          </cell>
          <cell r="B10">
            <v>1806.81</v>
          </cell>
        </row>
        <row r="11">
          <cell r="A11" t="str">
            <v>Jaci</v>
          </cell>
          <cell r="B11">
            <v>2178.0790000000002</v>
          </cell>
        </row>
        <row r="12">
          <cell r="A12" t="str">
            <v>José Bonifácio</v>
          </cell>
          <cell r="B12">
            <v>2056.2570000000001</v>
          </cell>
        </row>
        <row r="13">
          <cell r="A13" t="str">
            <v>Macaubal</v>
          </cell>
          <cell r="B13">
            <v>2598.29</v>
          </cell>
        </row>
        <row r="14">
          <cell r="A14" t="str">
            <v>Mendonça</v>
          </cell>
          <cell r="B14">
            <v>2614.3939999999998</v>
          </cell>
        </row>
        <row r="15">
          <cell r="A15" t="str">
            <v>Mirassol</v>
          </cell>
          <cell r="B15">
            <v>2269.5070000000001</v>
          </cell>
        </row>
        <row r="16">
          <cell r="A16" t="str">
            <v>Mirassolândia</v>
          </cell>
          <cell r="B16">
            <v>2006.9680000000001</v>
          </cell>
        </row>
        <row r="17">
          <cell r="A17" t="str">
            <v>Monte Aprazível</v>
          </cell>
          <cell r="B17">
            <v>2216.8980000000001</v>
          </cell>
        </row>
        <row r="18">
          <cell r="A18" t="str">
            <v>Neves Paulista</v>
          </cell>
          <cell r="B18">
            <v>2069.337</v>
          </cell>
        </row>
        <row r="19">
          <cell r="A19" t="str">
            <v>Nipoã</v>
          </cell>
          <cell r="B19">
            <v>1891.394</v>
          </cell>
        </row>
        <row r="20">
          <cell r="A20" t="str">
            <v>Nova Aliança</v>
          </cell>
          <cell r="B20">
            <v>1893.7059999999999</v>
          </cell>
        </row>
        <row r="21">
          <cell r="A21" t="str">
            <v>Nova Granada</v>
          </cell>
          <cell r="B21">
            <v>2061.8890000000001</v>
          </cell>
        </row>
        <row r="22">
          <cell r="A22" t="str">
            <v>Olímpia</v>
          </cell>
          <cell r="B22">
            <v>2202.924</v>
          </cell>
        </row>
        <row r="23">
          <cell r="A23" t="str">
            <v>Onda Verde</v>
          </cell>
          <cell r="B23">
            <v>2112.6640000000002</v>
          </cell>
        </row>
        <row r="24">
          <cell r="A24" t="str">
            <v>Orindiúva</v>
          </cell>
          <cell r="B24">
            <v>3139.0050000000001</v>
          </cell>
        </row>
        <row r="25">
          <cell r="A25" t="str">
            <v>Palestina</v>
          </cell>
          <cell r="B25">
            <v>1688.8810000000001</v>
          </cell>
        </row>
        <row r="26">
          <cell r="A26" t="str">
            <v>Paulo de Faria</v>
          </cell>
          <cell r="B26">
            <v>2166.7559999999999</v>
          </cell>
        </row>
        <row r="27">
          <cell r="A27" t="str">
            <v>Planalto</v>
          </cell>
          <cell r="B27">
            <v>2595.2339999999999</v>
          </cell>
        </row>
        <row r="28">
          <cell r="A28" t="str">
            <v>Poloni</v>
          </cell>
          <cell r="B28">
            <v>1832.1</v>
          </cell>
        </row>
        <row r="29">
          <cell r="A29" t="str">
            <v>Potirendaba</v>
          </cell>
          <cell r="B29">
            <v>2407.2739999999999</v>
          </cell>
        </row>
        <row r="30">
          <cell r="A30" t="str">
            <v>Sales</v>
          </cell>
          <cell r="B30">
            <v>1992.0239999999999</v>
          </cell>
        </row>
        <row r="31">
          <cell r="A31" t="str">
            <v>São José do Rio Preto</v>
          </cell>
          <cell r="B31">
            <v>2560.5700000000002</v>
          </cell>
        </row>
        <row r="32">
          <cell r="A32" t="str">
            <v>Severínia</v>
          </cell>
          <cell r="B32">
            <v>2185.6550000000002</v>
          </cell>
        </row>
        <row r="33">
          <cell r="A33" t="str">
            <v>Tanabi</v>
          </cell>
          <cell r="B33">
            <v>2192.29</v>
          </cell>
        </row>
        <row r="34">
          <cell r="A34" t="str">
            <v>Ubarana</v>
          </cell>
          <cell r="B34">
            <v>2424.29</v>
          </cell>
        </row>
        <row r="35">
          <cell r="A35" t="str">
            <v>Uchoa</v>
          </cell>
          <cell r="B35">
            <v>1931.386</v>
          </cell>
        </row>
        <row r="36">
          <cell r="A36" t="str">
            <v>União Paulista</v>
          </cell>
          <cell r="B36">
            <v>1806.702</v>
          </cell>
        </row>
        <row r="37">
          <cell r="A37" t="str">
            <v>Urupês</v>
          </cell>
          <cell r="B37">
            <v>2085.2559999999999</v>
          </cell>
        </row>
        <row r="38">
          <cell r="A38" t="str">
            <v>Zacarias</v>
          </cell>
          <cell r="B38">
            <v>2133.221</v>
          </cell>
        </row>
        <row r="39">
          <cell r="A39" t="str">
            <v>Estado</v>
          </cell>
          <cell r="B39">
            <v>3132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1"/>
      <sheetName val="Tabela2"/>
      <sheetName val="Tabela3"/>
      <sheetName val="Tabela4"/>
      <sheetName val="Tabela5"/>
      <sheetName val="Grafico_Rend"/>
      <sheetName val="Planilha6"/>
    </sheetNames>
    <sheetDataSet>
      <sheetData sheetId="0">
        <row r="3">
          <cell r="A3" t="str">
            <v>Adolfo</v>
          </cell>
          <cell r="D3">
            <v>16.766467065868262</v>
          </cell>
        </row>
        <row r="4">
          <cell r="A4" t="str">
            <v>Bady Bassitt</v>
          </cell>
          <cell r="D4">
            <v>23.967774420946618</v>
          </cell>
        </row>
        <row r="5">
          <cell r="A5" t="str">
            <v>Bálsamo</v>
          </cell>
          <cell r="D5">
            <v>23.827824750192161</v>
          </cell>
        </row>
        <row r="6">
          <cell r="A6" t="str">
            <v>Cedral</v>
          </cell>
          <cell r="D6">
            <v>95.704753961634694</v>
          </cell>
        </row>
        <row r="7">
          <cell r="A7" t="str">
            <v>Guapiaçu</v>
          </cell>
          <cell r="D7">
            <v>21.949458483754512</v>
          </cell>
        </row>
        <row r="8">
          <cell r="A8" t="str">
            <v>Ibirá</v>
          </cell>
          <cell r="D8">
            <v>7.6470588235294068</v>
          </cell>
        </row>
        <row r="9">
          <cell r="A9" t="str">
            <v>Icém</v>
          </cell>
          <cell r="D9">
            <v>-70.973399590762938</v>
          </cell>
        </row>
        <row r="10">
          <cell r="A10" t="str">
            <v>Ipiguá</v>
          </cell>
          <cell r="D10">
            <v>-13.352007469654525</v>
          </cell>
        </row>
        <row r="11">
          <cell r="A11" t="str">
            <v>Irapuã</v>
          </cell>
          <cell r="D11">
            <v>2.8836251287332582</v>
          </cell>
        </row>
        <row r="12">
          <cell r="A12" t="str">
            <v>Jaci</v>
          </cell>
          <cell r="D12">
            <v>27.526427061310788</v>
          </cell>
        </row>
        <row r="13">
          <cell r="A13" t="str">
            <v>José Bonifácio</v>
          </cell>
          <cell r="D13">
            <v>-5.1860088960776434</v>
          </cell>
        </row>
        <row r="14">
          <cell r="A14" t="str">
            <v>Macaubal</v>
          </cell>
          <cell r="D14">
            <v>-1.7021276595744705</v>
          </cell>
        </row>
        <row r="15">
          <cell r="A15" t="str">
            <v>Mendonça</v>
          </cell>
          <cell r="D15">
            <v>5.1948051948051965</v>
          </cell>
        </row>
        <row r="16">
          <cell r="A16" t="str">
            <v>Mirassol</v>
          </cell>
          <cell r="D16">
            <v>15.303053090690334</v>
          </cell>
        </row>
        <row r="17">
          <cell r="A17" t="str">
            <v>Mirassolândia</v>
          </cell>
          <cell r="D17">
            <v>39.084507042253527</v>
          </cell>
        </row>
        <row r="18">
          <cell r="A18" t="str">
            <v>Monte Aprazível</v>
          </cell>
          <cell r="D18">
            <v>-31.100244498777506</v>
          </cell>
        </row>
        <row r="19">
          <cell r="A19" t="str">
            <v>Neves Paulista</v>
          </cell>
          <cell r="D19">
            <v>-7.6831447290053649</v>
          </cell>
        </row>
        <row r="20">
          <cell r="A20" t="str">
            <v>Nipoã</v>
          </cell>
          <cell r="D20">
            <v>-28.665785997357997</v>
          </cell>
        </row>
        <row r="21">
          <cell r="A21" t="str">
            <v>Nova Aliança</v>
          </cell>
          <cell r="D21">
            <v>16.318327974276524</v>
          </cell>
        </row>
        <row r="22">
          <cell r="A22" t="str">
            <v>Nova Granada</v>
          </cell>
          <cell r="D22">
            <v>7.5536809815951012</v>
          </cell>
        </row>
        <row r="23">
          <cell r="A23" t="str">
            <v>Olímpia</v>
          </cell>
          <cell r="D23">
            <v>7.2841067980558005</v>
          </cell>
        </row>
        <row r="24">
          <cell r="A24" t="str">
            <v>Onda Verde</v>
          </cell>
          <cell r="D24">
            <v>2.700385769395619</v>
          </cell>
        </row>
        <row r="25">
          <cell r="A25" t="str">
            <v>Orindiúva</v>
          </cell>
          <cell r="D25">
            <v>6.1210453920220065</v>
          </cell>
        </row>
        <row r="26">
          <cell r="A26" t="str">
            <v>Palestina</v>
          </cell>
          <cell r="D26">
            <v>-1.1627906976744207</v>
          </cell>
        </row>
        <row r="27">
          <cell r="A27" t="str">
            <v>Paulo de Faria</v>
          </cell>
          <cell r="D27">
            <v>-4.7169811320754711</v>
          </cell>
        </row>
        <row r="28">
          <cell r="A28" t="str">
            <v>Planalto</v>
          </cell>
          <cell r="D28">
            <v>98.378378378378372</v>
          </cell>
        </row>
        <row r="29">
          <cell r="A29" t="str">
            <v>Poloni</v>
          </cell>
          <cell r="D29">
            <v>20.190274841437628</v>
          </cell>
        </row>
        <row r="30">
          <cell r="A30" t="str">
            <v>Potirendaba</v>
          </cell>
          <cell r="D30">
            <v>4.5299339858866361</v>
          </cell>
        </row>
        <row r="31">
          <cell r="A31" t="str">
            <v>Sales</v>
          </cell>
          <cell r="D31">
            <v>10.790464240903397</v>
          </cell>
        </row>
        <row r="32">
          <cell r="A32" t="str">
            <v>São José do Rio Preto</v>
          </cell>
          <cell r="D32">
            <v>2.7766272300752348</v>
          </cell>
        </row>
        <row r="33">
          <cell r="A33" t="str">
            <v>Severínia</v>
          </cell>
          <cell r="D33">
            <v>-2.7452745274527457</v>
          </cell>
        </row>
        <row r="34">
          <cell r="A34" t="str">
            <v>Tanabi</v>
          </cell>
          <cell r="D34">
            <v>8.4870848708487046</v>
          </cell>
        </row>
        <row r="35">
          <cell r="A35" t="str">
            <v>Ubarana</v>
          </cell>
          <cell r="D35">
            <v>-1.2543554006968605</v>
          </cell>
        </row>
        <row r="36">
          <cell r="A36" t="str">
            <v>Uchoa</v>
          </cell>
          <cell r="D36">
            <v>5.5194805194805241</v>
          </cell>
        </row>
        <row r="37">
          <cell r="A37" t="str">
            <v>União Paulista</v>
          </cell>
          <cell r="D37">
            <v>-2.1897810218978075</v>
          </cell>
        </row>
        <row r="38">
          <cell r="A38" t="str">
            <v>Urupês</v>
          </cell>
          <cell r="D38">
            <v>16.948436179205405</v>
          </cell>
        </row>
        <row r="39">
          <cell r="A39" t="str">
            <v>Zacarias</v>
          </cell>
          <cell r="D39">
            <v>0.52083333333332593</v>
          </cell>
        </row>
      </sheetData>
      <sheetData sheetId="1"/>
      <sheetData sheetId="2"/>
      <sheetData sheetId="3"/>
      <sheetData sheetId="4">
        <row r="2">
          <cell r="H2" t="str">
            <v>Fundamental Incompleto</v>
          </cell>
          <cell r="I2" t="str">
            <v>Fundamental Completo</v>
          </cell>
          <cell r="J2" t="str">
            <v>Médio Completo</v>
          </cell>
          <cell r="K2" t="str">
            <v>Superior Completo</v>
          </cell>
        </row>
        <row r="3">
          <cell r="H3">
            <v>6.0395693146762017</v>
          </cell>
          <cell r="I3">
            <v>8.9901740358046389</v>
          </cell>
          <cell r="J3">
            <v>54.642898800210759</v>
          </cell>
          <cell r="K3">
            <v>19.104522035016309</v>
          </cell>
        </row>
        <row r="4">
          <cell r="H4">
            <v>5.2522139972853559</v>
          </cell>
          <cell r="I4">
            <v>7.3159171961807807</v>
          </cell>
          <cell r="J4">
            <v>52.507038490666858</v>
          </cell>
          <cell r="K4">
            <v>24.221252940015571</v>
          </cell>
        </row>
      </sheetData>
      <sheetData sheetId="5"/>
      <sheetData sheetId="6">
        <row r="3">
          <cell r="C3">
            <v>975</v>
          </cell>
        </row>
        <row r="4">
          <cell r="C4">
            <v>3693</v>
          </cell>
        </row>
        <row r="5">
          <cell r="C5">
            <v>1611</v>
          </cell>
        </row>
        <row r="6">
          <cell r="C6">
            <v>4693</v>
          </cell>
        </row>
        <row r="7">
          <cell r="C7">
            <v>5067</v>
          </cell>
        </row>
        <row r="8">
          <cell r="C8">
            <v>2013</v>
          </cell>
        </row>
        <row r="9">
          <cell r="C9">
            <v>993</v>
          </cell>
        </row>
        <row r="10">
          <cell r="C10">
            <v>928</v>
          </cell>
        </row>
        <row r="11">
          <cell r="C11">
            <v>999</v>
          </cell>
        </row>
        <row r="12">
          <cell r="C12">
            <v>3016</v>
          </cell>
        </row>
        <row r="13">
          <cell r="C13">
            <v>9379</v>
          </cell>
        </row>
        <row r="14">
          <cell r="C14">
            <v>1617</v>
          </cell>
        </row>
        <row r="15">
          <cell r="C15">
            <v>2430</v>
          </cell>
        </row>
        <row r="16">
          <cell r="C16">
            <v>15333</v>
          </cell>
        </row>
        <row r="17">
          <cell r="C17">
            <v>790</v>
          </cell>
        </row>
        <row r="18">
          <cell r="C18">
            <v>4227</v>
          </cell>
        </row>
        <row r="19">
          <cell r="C19">
            <v>1550</v>
          </cell>
        </row>
        <row r="20">
          <cell r="C20">
            <v>540</v>
          </cell>
        </row>
        <row r="21">
          <cell r="C21">
            <v>1447</v>
          </cell>
        </row>
        <row r="22">
          <cell r="C22">
            <v>2805</v>
          </cell>
        </row>
        <row r="23">
          <cell r="C23">
            <v>16113</v>
          </cell>
        </row>
        <row r="24">
          <cell r="C24">
            <v>2396</v>
          </cell>
        </row>
        <row r="25">
          <cell r="C25">
            <v>3086</v>
          </cell>
        </row>
        <row r="26">
          <cell r="C26">
            <v>2550</v>
          </cell>
        </row>
        <row r="27">
          <cell r="C27">
            <v>1010</v>
          </cell>
        </row>
        <row r="28">
          <cell r="C28">
            <v>2202</v>
          </cell>
        </row>
        <row r="29">
          <cell r="C29">
            <v>1137</v>
          </cell>
        </row>
        <row r="30">
          <cell r="C30">
            <v>4592</v>
          </cell>
        </row>
        <row r="31">
          <cell r="C31">
            <v>883</v>
          </cell>
        </row>
        <row r="32">
          <cell r="C32">
            <v>136474</v>
          </cell>
        </row>
        <row r="33">
          <cell r="C33">
            <v>2161</v>
          </cell>
        </row>
        <row r="34">
          <cell r="C34">
            <v>5586</v>
          </cell>
        </row>
        <row r="35">
          <cell r="C35">
            <v>1417</v>
          </cell>
        </row>
        <row r="36">
          <cell r="C36">
            <v>1300</v>
          </cell>
        </row>
        <row r="37">
          <cell r="C37">
            <v>268</v>
          </cell>
        </row>
        <row r="38">
          <cell r="C38">
            <v>2767</v>
          </cell>
        </row>
        <row r="39">
          <cell r="C39">
            <v>579</v>
          </cell>
        </row>
        <row r="40">
          <cell r="C40">
            <v>248627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stimentos_captados"/>
      <sheetName val="Plan1"/>
      <sheetName val="investimentos_confirmados_cvalo"/>
      <sheetName val="Com_Valor_filtrado"/>
      <sheetName val="investimentos_confirmados_svalo"/>
      <sheetName val="Grafico"/>
      <sheetName val="invest_confirm.Valor-atual"/>
    </sheetNames>
    <sheetDataSet>
      <sheetData sheetId="0"/>
      <sheetData sheetId="1"/>
      <sheetData sheetId="2"/>
      <sheetData sheetId="3"/>
      <sheetData sheetId="4"/>
      <sheetData sheetId="5">
        <row r="3">
          <cell r="A3" t="str">
            <v>Serviços</v>
          </cell>
          <cell r="B3">
            <v>0.68612328416744817</v>
          </cell>
        </row>
        <row r="4">
          <cell r="A4" t="str">
            <v>agropecuária</v>
          </cell>
          <cell r="B4">
            <v>7.6511211526984396E-2</v>
          </cell>
        </row>
        <row r="5">
          <cell r="A5" t="str">
            <v>comércio</v>
          </cell>
          <cell r="B5">
            <v>5.8917213743712164E-2</v>
          </cell>
        </row>
        <row r="6">
          <cell r="A6" t="str">
            <v>Indústria</v>
          </cell>
          <cell r="B6">
            <v>0.14185693580015349</v>
          </cell>
        </row>
        <row r="7">
          <cell r="A7" t="str">
            <v>Infraestrutura</v>
          </cell>
          <cell r="B7">
            <v>3.6591354761701764E-2</v>
          </cell>
        </row>
        <row r="12">
          <cell r="B12" t="str">
            <v>rm</v>
          </cell>
        </row>
        <row r="13">
          <cell r="A13">
            <v>2012</v>
          </cell>
          <cell r="B13">
            <v>1351.6800000000003</v>
          </cell>
        </row>
        <row r="14">
          <cell r="A14">
            <v>2013</v>
          </cell>
          <cell r="B14">
            <v>490.17</v>
          </cell>
        </row>
        <row r="15">
          <cell r="A15">
            <v>2014</v>
          </cell>
          <cell r="B15">
            <v>712.24999999999989</v>
          </cell>
        </row>
        <row r="16">
          <cell r="A16">
            <v>2015</v>
          </cell>
          <cell r="B16">
            <v>127.50000000000004</v>
          </cell>
        </row>
        <row r="17">
          <cell r="A17">
            <v>2016</v>
          </cell>
          <cell r="B17">
            <v>827.13</v>
          </cell>
        </row>
        <row r="18">
          <cell r="A18">
            <v>2017</v>
          </cell>
          <cell r="B18">
            <v>78.649999999999991</v>
          </cell>
        </row>
        <row r="19">
          <cell r="A19">
            <v>2018</v>
          </cell>
          <cell r="B19">
            <v>1945.55</v>
          </cell>
        </row>
        <row r="20">
          <cell r="A20">
            <v>2019</v>
          </cell>
          <cell r="B20">
            <v>261.02999999999997</v>
          </cell>
        </row>
        <row r="21">
          <cell r="A21">
            <v>2020</v>
          </cell>
          <cell r="B21">
            <v>199.78</v>
          </cell>
        </row>
        <row r="22">
          <cell r="A22">
            <v>2021</v>
          </cell>
          <cell r="B22">
            <v>2089.83</v>
          </cell>
        </row>
        <row r="23">
          <cell r="A23">
            <v>2022</v>
          </cell>
          <cell r="B23">
            <v>4.6500000000000004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workbookViewId="0">
      <selection activeCell="I8" sqref="I8"/>
    </sheetView>
  </sheetViews>
  <sheetFormatPr defaultColWidth="15.28515625" defaultRowHeight="15" x14ac:dyDescent="0.25"/>
  <cols>
    <col min="1" max="1" width="18.7109375" bestFit="1" customWidth="1"/>
    <col min="2" max="2" width="16.5703125" bestFit="1" customWidth="1"/>
    <col min="3" max="4" width="16.5703125" customWidth="1"/>
    <col min="8" max="8" width="16.5703125" bestFit="1" customWidth="1"/>
  </cols>
  <sheetData>
    <row r="1" spans="1:6" x14ac:dyDescent="0.25">
      <c r="A1" s="66" t="s">
        <v>47</v>
      </c>
      <c r="B1" s="66"/>
      <c r="C1" s="66"/>
      <c r="D1" s="66"/>
      <c r="E1" s="66"/>
    </row>
    <row r="2" spans="1:6" x14ac:dyDescent="0.25">
      <c r="A2" s="62" t="s">
        <v>0</v>
      </c>
      <c r="B2" s="62" t="s">
        <v>1</v>
      </c>
      <c r="C2" s="64" t="s">
        <v>2</v>
      </c>
      <c r="D2" s="65"/>
      <c r="E2" s="62" t="s">
        <v>3</v>
      </c>
    </row>
    <row r="3" spans="1:6" x14ac:dyDescent="0.25">
      <c r="A3" s="63"/>
      <c r="B3" s="63"/>
      <c r="C3" s="1" t="s">
        <v>4</v>
      </c>
      <c r="D3" s="1" t="s">
        <v>5</v>
      </c>
      <c r="E3" s="63"/>
    </row>
    <row r="4" spans="1:6" x14ac:dyDescent="0.25">
      <c r="A4" s="2" t="s">
        <v>6</v>
      </c>
      <c r="B4" s="3">
        <v>117092.32886553</v>
      </c>
      <c r="C4" s="3">
        <f t="shared" ref="C4:C41" si="0">B4/$B$41*100</f>
        <v>0.33658501706988392</v>
      </c>
      <c r="D4" s="3">
        <f>B4/$B$42*100</f>
        <v>4.7424183821193613E-3</v>
      </c>
      <c r="E4" s="3">
        <v>33861.28654295257</v>
      </c>
      <c r="F4" s="4"/>
    </row>
    <row r="5" spans="1:6" x14ac:dyDescent="0.25">
      <c r="A5" s="2" t="s">
        <v>7</v>
      </c>
      <c r="B5" s="3">
        <v>408819.39364327898</v>
      </c>
      <c r="C5" s="3">
        <f t="shared" si="0"/>
        <v>1.1751622324118833</v>
      </c>
      <c r="D5" s="3">
        <f t="shared" ref="D5:D42" si="1">B5/$B$42*100</f>
        <v>1.6557810628288948E-2</v>
      </c>
      <c r="E5" s="3">
        <v>25263.83596856254</v>
      </c>
      <c r="F5" s="4"/>
    </row>
    <row r="6" spans="1:6" x14ac:dyDescent="0.25">
      <c r="A6" s="2" t="s">
        <v>8</v>
      </c>
      <c r="B6" s="3">
        <v>227367.69555121599</v>
      </c>
      <c r="C6" s="3">
        <f t="shared" si="0"/>
        <v>0.65357449484271823</v>
      </c>
      <c r="D6" s="3">
        <f t="shared" si="1"/>
        <v>9.2087393711376628E-3</v>
      </c>
      <c r="E6" s="3">
        <v>26771.187513389377</v>
      </c>
      <c r="F6" s="4"/>
    </row>
    <row r="7" spans="1:6" x14ac:dyDescent="0.25">
      <c r="A7" s="2" t="s">
        <v>9</v>
      </c>
      <c r="B7" s="3">
        <v>389886.42379771097</v>
      </c>
      <c r="C7" s="3">
        <f t="shared" si="0"/>
        <v>1.1207389064741748</v>
      </c>
      <c r="D7" s="3">
        <f t="shared" si="1"/>
        <v>1.5790996396360509E-2</v>
      </c>
      <c r="E7" s="3">
        <v>44538.088165148612</v>
      </c>
      <c r="F7" s="4"/>
    </row>
    <row r="8" spans="1:6" x14ac:dyDescent="0.25">
      <c r="A8" s="2" t="s">
        <v>10</v>
      </c>
      <c r="B8" s="3">
        <v>654276.15072728205</v>
      </c>
      <c r="C8" s="3">
        <f t="shared" si="0"/>
        <v>1.8807342162769902</v>
      </c>
      <c r="D8" s="3">
        <f t="shared" si="1"/>
        <v>2.649918465414336E-2</v>
      </c>
      <c r="E8" s="3">
        <v>31808.845871324909</v>
      </c>
      <c r="F8" s="4"/>
    </row>
    <row r="9" spans="1:6" x14ac:dyDescent="0.25">
      <c r="A9" s="2" t="s">
        <v>11</v>
      </c>
      <c r="B9" s="3">
        <v>257541.11760972801</v>
      </c>
      <c r="C9" s="3">
        <f t="shared" si="0"/>
        <v>0.74030879995918963</v>
      </c>
      <c r="D9" s="3">
        <f t="shared" si="1"/>
        <v>1.0430809107115543E-2</v>
      </c>
      <c r="E9" s="3">
        <v>21553.361587557789</v>
      </c>
      <c r="F9" s="4"/>
    </row>
    <row r="10" spans="1:6" x14ac:dyDescent="0.25">
      <c r="A10" s="2" t="s">
        <v>12</v>
      </c>
      <c r="B10" s="3">
        <v>182697.238050635</v>
      </c>
      <c r="C10" s="3">
        <f t="shared" si="0"/>
        <v>0.52516807534431209</v>
      </c>
      <c r="D10" s="3">
        <f t="shared" si="1"/>
        <v>7.3995175302114047E-3</v>
      </c>
      <c r="E10" s="3">
        <v>22903.000883870503</v>
      </c>
      <c r="F10" s="4"/>
    </row>
    <row r="11" spans="1:6" x14ac:dyDescent="0.25">
      <c r="A11" s="2" t="s">
        <v>13</v>
      </c>
      <c r="B11" s="3">
        <v>111014.18231146901</v>
      </c>
      <c r="C11" s="3">
        <f t="shared" si="0"/>
        <v>0.31911322296113998</v>
      </c>
      <c r="D11" s="3">
        <f t="shared" si="1"/>
        <v>4.4962441516939212E-3</v>
      </c>
      <c r="E11" s="3">
        <v>21526.892051865234</v>
      </c>
      <c r="F11" s="4"/>
    </row>
    <row r="12" spans="1:6" x14ac:dyDescent="0.25">
      <c r="A12" s="2" t="s">
        <v>14</v>
      </c>
      <c r="B12" s="3">
        <v>168905.58161154899</v>
      </c>
      <c r="C12" s="3">
        <f t="shared" si="0"/>
        <v>0.48552359168814763</v>
      </c>
      <c r="D12" s="3">
        <f t="shared" si="1"/>
        <v>6.8409343535823959E-3</v>
      </c>
      <c r="E12" s="3">
        <v>21964.314903972561</v>
      </c>
      <c r="F12" s="4"/>
    </row>
    <row r="13" spans="1:6" x14ac:dyDescent="0.25">
      <c r="A13" s="2" t="s">
        <v>15</v>
      </c>
      <c r="B13" s="3">
        <v>470229.64790247899</v>
      </c>
      <c r="C13" s="3">
        <f t="shared" si="0"/>
        <v>1.3516876434132832</v>
      </c>
      <c r="D13" s="3">
        <f t="shared" si="1"/>
        <v>1.9045019837219353E-2</v>
      </c>
      <c r="E13" s="3">
        <v>68757.076751349465</v>
      </c>
      <c r="F13" s="4"/>
    </row>
    <row r="14" spans="1:6" x14ac:dyDescent="0.25">
      <c r="A14" s="2" t="s">
        <v>16</v>
      </c>
      <c r="B14" s="3">
        <v>1327810.35366613</v>
      </c>
      <c r="C14" s="3">
        <f t="shared" si="0"/>
        <v>3.8168262164085198</v>
      </c>
      <c r="D14" s="3">
        <f t="shared" si="1"/>
        <v>5.3778349873169221E-2</v>
      </c>
      <c r="E14" s="3">
        <v>37232.155277630322</v>
      </c>
      <c r="F14" s="4"/>
    </row>
    <row r="15" spans="1:6" x14ac:dyDescent="0.25">
      <c r="A15" s="2" t="s">
        <v>17</v>
      </c>
      <c r="B15" s="3">
        <v>179129.28060871601</v>
      </c>
      <c r="C15" s="3">
        <f t="shared" si="0"/>
        <v>0.51491188667569265</v>
      </c>
      <c r="D15" s="3">
        <f t="shared" si="1"/>
        <v>7.2550097975263026E-3</v>
      </c>
      <c r="E15" s="3">
        <v>23125.391248220501</v>
      </c>
      <c r="F15" s="4"/>
    </row>
    <row r="16" spans="1:6" x14ac:dyDescent="0.25">
      <c r="A16" s="2" t="s">
        <v>18</v>
      </c>
      <c r="B16" s="3">
        <v>187238.31981393101</v>
      </c>
      <c r="C16" s="3">
        <f t="shared" si="0"/>
        <v>0.53822153578551679</v>
      </c>
      <c r="D16" s="3">
        <f t="shared" si="1"/>
        <v>7.5834382860595004E-3</v>
      </c>
      <c r="E16" s="3">
        <v>37402.780626034961</v>
      </c>
      <c r="F16" s="4"/>
    </row>
    <row r="17" spans="1:6" x14ac:dyDescent="0.25">
      <c r="A17" s="2" t="s">
        <v>19</v>
      </c>
      <c r="B17" s="3">
        <v>2021685.68013871</v>
      </c>
      <c r="C17" s="3">
        <f t="shared" si="0"/>
        <v>5.8113893177484339</v>
      </c>
      <c r="D17" s="3">
        <f t="shared" si="1"/>
        <v>8.1881361701908642E-2</v>
      </c>
      <c r="E17" s="3">
        <v>35195.252256862746</v>
      </c>
      <c r="F17" s="4"/>
    </row>
    <row r="18" spans="1:6" x14ac:dyDescent="0.25">
      <c r="A18" s="2" t="s">
        <v>20</v>
      </c>
      <c r="B18" s="3">
        <v>181585.81677886</v>
      </c>
      <c r="C18" s="3">
        <f t="shared" si="0"/>
        <v>0.52197326530545951</v>
      </c>
      <c r="D18" s="3">
        <f t="shared" si="1"/>
        <v>7.3545032690671315E-3</v>
      </c>
      <c r="E18" s="3">
        <v>38958.55326729457</v>
      </c>
      <c r="F18" s="4"/>
    </row>
    <row r="19" spans="1:6" x14ac:dyDescent="0.25">
      <c r="A19" s="2" t="s">
        <v>21</v>
      </c>
      <c r="B19" s="3">
        <v>642008.71938216197</v>
      </c>
      <c r="C19" s="3">
        <f t="shared" si="0"/>
        <v>1.8454711582380416</v>
      </c>
      <c r="D19" s="3">
        <f t="shared" si="1"/>
        <v>2.6002334924736272E-2</v>
      </c>
      <c r="E19" s="3">
        <v>27531.571653251081</v>
      </c>
      <c r="F19" s="4"/>
    </row>
    <row r="20" spans="1:6" x14ac:dyDescent="0.25">
      <c r="A20" s="2" t="s">
        <v>22</v>
      </c>
      <c r="B20" s="3">
        <v>229562.687560166</v>
      </c>
      <c r="C20" s="3">
        <f t="shared" si="0"/>
        <v>0.65988405781715653</v>
      </c>
      <c r="D20" s="3">
        <f t="shared" si="1"/>
        <v>9.2976399041845726E-3</v>
      </c>
      <c r="E20" s="3">
        <v>26572.831063799746</v>
      </c>
      <c r="F20" s="4"/>
    </row>
    <row r="21" spans="1:6" x14ac:dyDescent="0.25">
      <c r="A21" s="2" t="s">
        <v>23</v>
      </c>
      <c r="B21" s="3">
        <v>94749.112629439696</v>
      </c>
      <c r="C21" s="3">
        <f t="shared" si="0"/>
        <v>0.27235884708007141</v>
      </c>
      <c r="D21" s="3">
        <f t="shared" si="1"/>
        <v>3.8374839562665031E-3</v>
      </c>
      <c r="E21" s="3">
        <v>19316.842534034597</v>
      </c>
      <c r="F21" s="4"/>
    </row>
    <row r="22" spans="1:6" x14ac:dyDescent="0.25">
      <c r="A22" s="2" t="s">
        <v>24</v>
      </c>
      <c r="B22" s="3">
        <v>157292.65307481401</v>
      </c>
      <c r="C22" s="3">
        <f t="shared" si="0"/>
        <v>0.45214191939894821</v>
      </c>
      <c r="D22" s="3">
        <f t="shared" si="1"/>
        <v>6.3705929888112052E-3</v>
      </c>
      <c r="E22" s="3">
        <v>24592.347259977174</v>
      </c>
      <c r="F22" s="4"/>
    </row>
    <row r="23" spans="1:6" x14ac:dyDescent="0.25">
      <c r="A23" s="2" t="s">
        <v>25</v>
      </c>
      <c r="B23" s="3">
        <v>455990.50090380298</v>
      </c>
      <c r="C23" s="3">
        <f t="shared" si="0"/>
        <v>1.3107568362285196</v>
      </c>
      <c r="D23" s="3">
        <f t="shared" si="1"/>
        <v>1.8468312608603456E-2</v>
      </c>
      <c r="E23" s="3">
        <v>21977.564146125071</v>
      </c>
      <c r="F23" s="4"/>
    </row>
    <row r="24" spans="1:6" x14ac:dyDescent="0.25">
      <c r="A24" s="2" t="s">
        <v>26</v>
      </c>
      <c r="B24" s="3">
        <v>2220523.8280453701</v>
      </c>
      <c r="C24" s="3">
        <f t="shared" si="0"/>
        <v>6.3829548682480377</v>
      </c>
      <c r="D24" s="3">
        <f t="shared" si="1"/>
        <v>8.9934610764723297E-2</v>
      </c>
      <c r="E24" s="3">
        <v>42469.615148615667</v>
      </c>
      <c r="F24" s="4"/>
    </row>
    <row r="25" spans="1:6" x14ac:dyDescent="0.25">
      <c r="A25" s="2" t="s">
        <v>27</v>
      </c>
      <c r="B25" s="3">
        <v>170921.95127450299</v>
      </c>
      <c r="C25" s="3">
        <f t="shared" si="0"/>
        <v>0.49131969997295233</v>
      </c>
      <c r="D25" s="3">
        <f t="shared" si="1"/>
        <v>6.9226004084588224E-3</v>
      </c>
      <c r="E25" s="3">
        <v>40773.366239146701</v>
      </c>
      <c r="F25" s="4"/>
    </row>
    <row r="26" spans="1:6" x14ac:dyDescent="0.25">
      <c r="A26" s="2" t="s">
        <v>28</v>
      </c>
      <c r="B26" s="3">
        <v>320966.12868428201</v>
      </c>
      <c r="C26" s="3">
        <f t="shared" si="0"/>
        <v>0.92262568307202342</v>
      </c>
      <c r="D26" s="3">
        <f t="shared" si="1"/>
        <v>1.299961904812813E-2</v>
      </c>
      <c r="E26" s="3">
        <v>47536.452707980156</v>
      </c>
      <c r="F26" s="4"/>
    </row>
    <row r="27" spans="1:6" x14ac:dyDescent="0.25">
      <c r="A27" s="2" t="s">
        <v>29</v>
      </c>
      <c r="B27" s="3">
        <v>341219.46662641998</v>
      </c>
      <c r="C27" s="3">
        <f t="shared" si="0"/>
        <v>0.98084444225995726</v>
      </c>
      <c r="D27" s="3">
        <f t="shared" si="1"/>
        <v>1.3819910207136295E-2</v>
      </c>
      <c r="E27" s="3">
        <v>28293.488111643448</v>
      </c>
      <c r="F27" s="4"/>
    </row>
    <row r="28" spans="1:6" x14ac:dyDescent="0.25">
      <c r="A28" s="2" t="s">
        <v>30</v>
      </c>
      <c r="B28" s="3">
        <v>231055.50313053199</v>
      </c>
      <c r="C28" s="3">
        <f t="shared" si="0"/>
        <v>0.66417519592246199</v>
      </c>
      <c r="D28" s="3">
        <f t="shared" si="1"/>
        <v>9.3581012176677802E-3</v>
      </c>
      <c r="E28" s="3">
        <v>27103.284824695835</v>
      </c>
      <c r="F28" s="4"/>
    </row>
    <row r="29" spans="1:6" x14ac:dyDescent="0.25">
      <c r="A29" s="2" t="s">
        <v>31</v>
      </c>
      <c r="B29" s="3">
        <v>142065.55280916099</v>
      </c>
      <c r="C29" s="3">
        <f t="shared" si="0"/>
        <v>0.4083712142426309</v>
      </c>
      <c r="D29" s="3">
        <f t="shared" si="1"/>
        <v>5.7538721420584017E-3</v>
      </c>
      <c r="E29" s="3">
        <v>27866.918950404273</v>
      </c>
      <c r="F29" s="4"/>
    </row>
    <row r="30" spans="1:6" x14ac:dyDescent="0.25">
      <c r="A30" s="2" t="s">
        <v>32</v>
      </c>
      <c r="B30" s="3">
        <v>125830.767652731</v>
      </c>
      <c r="C30" s="3">
        <f t="shared" si="0"/>
        <v>0.36170389203676512</v>
      </c>
      <c r="D30" s="3">
        <f t="shared" si="1"/>
        <v>5.0963385162302683E-3</v>
      </c>
      <c r="E30" s="3">
        <v>22306.464749642084</v>
      </c>
      <c r="F30" s="4"/>
    </row>
    <row r="31" spans="1:6" x14ac:dyDescent="0.25">
      <c r="A31" s="2" t="s">
        <v>33</v>
      </c>
      <c r="B31" s="3">
        <v>482194.05315080599</v>
      </c>
      <c r="C31" s="3">
        <f t="shared" si="0"/>
        <v>1.3860796448685095</v>
      </c>
      <c r="D31" s="3">
        <f t="shared" si="1"/>
        <v>1.9529596546304647E-2</v>
      </c>
      <c r="E31" s="3">
        <v>29222.110972111146</v>
      </c>
      <c r="F31" s="4"/>
    </row>
    <row r="32" spans="1:6" x14ac:dyDescent="0.25">
      <c r="A32" s="2" t="s">
        <v>34</v>
      </c>
      <c r="B32" s="3">
        <v>149998.03987497999</v>
      </c>
      <c r="C32" s="3">
        <f t="shared" si="0"/>
        <v>0.4311733595268154</v>
      </c>
      <c r="D32" s="3">
        <f t="shared" si="1"/>
        <v>6.0751499989542728E-3</v>
      </c>
      <c r="E32" s="3">
        <v>25020.523748954125</v>
      </c>
      <c r="F32" s="4"/>
    </row>
    <row r="33" spans="1:8" x14ac:dyDescent="0.25">
      <c r="A33" s="2" t="s">
        <v>35</v>
      </c>
      <c r="B33" s="3">
        <v>19741739.173856702</v>
      </c>
      <c r="C33" s="3">
        <f t="shared" si="0"/>
        <v>56.748154906481354</v>
      </c>
      <c r="D33" s="3">
        <f t="shared" si="1"/>
        <v>0.79957062653200939</v>
      </c>
      <c r="E33" s="3">
        <v>44428.754110212991</v>
      </c>
      <c r="F33" s="4"/>
    </row>
    <row r="34" spans="1:8" x14ac:dyDescent="0.25">
      <c r="A34" s="2" t="s">
        <v>36</v>
      </c>
      <c r="B34" s="3">
        <v>252884.24411303399</v>
      </c>
      <c r="C34" s="3">
        <f t="shared" si="0"/>
        <v>0.72692249309721646</v>
      </c>
      <c r="D34" s="3">
        <f t="shared" si="1"/>
        <v>1.0242198608990692E-2</v>
      </c>
      <c r="E34" s="3">
        <v>14906.233074744119</v>
      </c>
      <c r="F34" s="4"/>
    </row>
    <row r="35" spans="1:8" x14ac:dyDescent="0.25">
      <c r="A35" s="2" t="s">
        <v>37</v>
      </c>
      <c r="B35" s="3">
        <v>1003441.98184812</v>
      </c>
      <c r="C35" s="3">
        <f t="shared" si="0"/>
        <v>2.8844206948591458</v>
      </c>
      <c r="D35" s="3">
        <f t="shared" si="1"/>
        <v>4.0640934775255794E-2</v>
      </c>
      <c r="E35" s="3">
        <v>40112.007589067791</v>
      </c>
      <c r="F35" s="4"/>
      <c r="H35" s="5"/>
    </row>
    <row r="36" spans="1:8" x14ac:dyDescent="0.25">
      <c r="A36" s="2" t="s">
        <v>38</v>
      </c>
      <c r="B36" s="3">
        <v>314903.53338762</v>
      </c>
      <c r="C36" s="3">
        <f t="shared" si="0"/>
        <v>0.90519859146674675</v>
      </c>
      <c r="D36" s="3">
        <f t="shared" si="1"/>
        <v>1.2754074667409063E-2</v>
      </c>
      <c r="E36" s="3">
        <v>52580.319483656698</v>
      </c>
      <c r="F36" s="4"/>
      <c r="H36" s="5"/>
    </row>
    <row r="37" spans="1:8" x14ac:dyDescent="0.25">
      <c r="A37" s="2" t="s">
        <v>39</v>
      </c>
      <c r="B37" s="3">
        <v>254111.121721606</v>
      </c>
      <c r="C37" s="3">
        <f t="shared" si="0"/>
        <v>0.73044918545037751</v>
      </c>
      <c r="D37" s="3">
        <f t="shared" si="1"/>
        <v>1.0291889028336476E-2</v>
      </c>
      <c r="E37" s="3">
        <v>26294.611105298634</v>
      </c>
      <c r="F37" s="4"/>
    </row>
    <row r="38" spans="1:8" x14ac:dyDescent="0.25">
      <c r="A38" s="2" t="s">
        <v>40</v>
      </c>
      <c r="B38" s="3">
        <v>47133.736298925403</v>
      </c>
      <c r="C38" s="3">
        <f t="shared" si="0"/>
        <v>0.13548717999246712</v>
      </c>
      <c r="D38" s="3">
        <f t="shared" si="1"/>
        <v>1.9089883992203459E-3</v>
      </c>
      <c r="E38" s="3">
        <v>27323.90510082632</v>
      </c>
      <c r="F38" s="4"/>
    </row>
    <row r="39" spans="1:8" x14ac:dyDescent="0.25">
      <c r="A39" s="2" t="s">
        <v>41</v>
      </c>
      <c r="B39" s="3">
        <v>429292.29860161198</v>
      </c>
      <c r="C39" s="3">
        <f t="shared" si="0"/>
        <v>1.2340121428341466</v>
      </c>
      <c r="D39" s="3">
        <f t="shared" si="1"/>
        <v>1.738699458722516E-2</v>
      </c>
      <c r="E39" s="3">
        <v>32715.462475355282</v>
      </c>
      <c r="F39" s="4"/>
    </row>
    <row r="40" spans="1:8" x14ac:dyDescent="0.25">
      <c r="A40" s="2" t="s">
        <v>42</v>
      </c>
      <c r="B40" s="3">
        <v>95172.3883956301</v>
      </c>
      <c r="C40" s="3">
        <f t="shared" si="0"/>
        <v>0.27357556454029097</v>
      </c>
      <c r="D40" s="3">
        <f t="shared" si="1"/>
        <v>3.854627272090311E-3</v>
      </c>
      <c r="E40" s="3">
        <v>37484.201810015787</v>
      </c>
      <c r="F40" s="4"/>
    </row>
    <row r="41" spans="1:8" s="9" customFormat="1" x14ac:dyDescent="0.25">
      <c r="A41" s="6" t="s">
        <v>43</v>
      </c>
      <c r="B41" s="7">
        <f>SUM(B4:B40)</f>
        <v>34788336.654099651</v>
      </c>
      <c r="C41" s="7">
        <f t="shared" si="0"/>
        <v>100</v>
      </c>
      <c r="D41" s="7">
        <f t="shared" si="1"/>
        <v>1.4089808344424046</v>
      </c>
      <c r="E41" s="7">
        <v>38312.808537038938</v>
      </c>
      <c r="F41" s="8"/>
    </row>
    <row r="42" spans="1:8" s="9" customFormat="1" x14ac:dyDescent="0.25">
      <c r="A42" s="6" t="s">
        <v>44</v>
      </c>
      <c r="B42" s="7">
        <v>2469042573.4475598</v>
      </c>
      <c r="C42" s="7"/>
      <c r="D42" s="7">
        <f t="shared" si="1"/>
        <v>100</v>
      </c>
      <c r="E42" s="7">
        <v>55715.81797483511</v>
      </c>
      <c r="F42" s="8"/>
    </row>
    <row r="43" spans="1:8" x14ac:dyDescent="0.25">
      <c r="A43" s="10" t="s">
        <v>45</v>
      </c>
    </row>
    <row r="44" spans="1:8" x14ac:dyDescent="0.25">
      <c r="A44" s="10" t="s">
        <v>46</v>
      </c>
    </row>
  </sheetData>
  <mergeCells count="5">
    <mergeCell ref="A2:A3"/>
    <mergeCell ref="B2:B3"/>
    <mergeCell ref="C2:D2"/>
    <mergeCell ref="E2:E3"/>
    <mergeCell ref="A1:E1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selection sqref="A1:G1"/>
    </sheetView>
  </sheetViews>
  <sheetFormatPr defaultColWidth="15.42578125" defaultRowHeight="15" x14ac:dyDescent="0.25"/>
  <cols>
    <col min="1" max="1" width="14.28515625" bestFit="1" customWidth="1"/>
    <col min="2" max="2" width="15.5703125" bestFit="1" customWidth="1"/>
    <col min="3" max="3" width="8.5703125" bestFit="1" customWidth="1"/>
    <col min="4" max="4" width="9.5703125" bestFit="1" customWidth="1"/>
    <col min="5" max="6" width="11.5703125" bestFit="1" customWidth="1"/>
    <col min="7" max="7" width="12.85546875" bestFit="1" customWidth="1"/>
  </cols>
  <sheetData>
    <row r="1" spans="1:7" ht="15.75" thickBot="1" x14ac:dyDescent="0.3">
      <c r="A1" s="149" t="s">
        <v>85</v>
      </c>
      <c r="B1" s="149"/>
      <c r="C1" s="149"/>
      <c r="D1" s="149"/>
      <c r="E1" s="149"/>
      <c r="F1" s="149"/>
      <c r="G1" s="149"/>
    </row>
    <row r="2" spans="1:7" ht="15.75" thickBot="1" x14ac:dyDescent="0.3">
      <c r="A2" s="76" t="s">
        <v>0</v>
      </c>
      <c r="B2" s="76" t="s">
        <v>78</v>
      </c>
      <c r="C2" s="78" t="s">
        <v>79</v>
      </c>
      <c r="D2" s="79"/>
      <c r="E2" s="79"/>
      <c r="F2" s="79"/>
      <c r="G2" s="80"/>
    </row>
    <row r="3" spans="1:7" ht="30.75" thickBot="1" x14ac:dyDescent="0.3">
      <c r="A3" s="77"/>
      <c r="B3" s="77"/>
      <c r="C3" s="26" t="s">
        <v>80</v>
      </c>
      <c r="D3" s="26" t="s">
        <v>81</v>
      </c>
      <c r="E3" s="26" t="s">
        <v>82</v>
      </c>
      <c r="F3" s="26" t="s">
        <v>83</v>
      </c>
      <c r="G3" s="26" t="s">
        <v>84</v>
      </c>
    </row>
    <row r="4" spans="1:7" ht="15.75" thickBot="1" x14ac:dyDescent="0.3">
      <c r="A4" s="28" t="s">
        <v>6</v>
      </c>
      <c r="B4" s="42">
        <v>975</v>
      </c>
      <c r="C4" s="43">
        <v>21.743589743589745</v>
      </c>
      <c r="D4" s="43">
        <v>30.974358974358974</v>
      </c>
      <c r="E4" s="43">
        <v>47.282051282051277</v>
      </c>
      <c r="F4" s="43">
        <v>0</v>
      </c>
      <c r="G4" s="43">
        <v>0</v>
      </c>
    </row>
    <row r="5" spans="1:7" ht="15.75" thickBot="1" x14ac:dyDescent="0.3">
      <c r="A5" s="28" t="s">
        <v>7</v>
      </c>
      <c r="B5" s="42">
        <v>3693</v>
      </c>
      <c r="C5" s="43">
        <v>33.170863796371513</v>
      </c>
      <c r="D5" s="43">
        <v>34.606011372867592</v>
      </c>
      <c r="E5" s="43">
        <v>15.515840779853777</v>
      </c>
      <c r="F5" s="43">
        <v>16.70728405090712</v>
      </c>
      <c r="G5" s="43">
        <v>0</v>
      </c>
    </row>
    <row r="6" spans="1:7" ht="15.75" thickBot="1" x14ac:dyDescent="0.3">
      <c r="A6" s="28" t="s">
        <v>8</v>
      </c>
      <c r="B6" s="42">
        <v>1611</v>
      </c>
      <c r="C6" s="43">
        <v>39.230291744258224</v>
      </c>
      <c r="D6" s="43">
        <v>33.209186840471752</v>
      </c>
      <c r="E6" s="43">
        <v>27.560521415270017</v>
      </c>
      <c r="F6" s="43">
        <v>0</v>
      </c>
      <c r="G6" s="43">
        <v>0</v>
      </c>
    </row>
    <row r="7" spans="1:7" ht="15.75" thickBot="1" x14ac:dyDescent="0.3">
      <c r="A7" s="28" t="s">
        <v>9</v>
      </c>
      <c r="B7" s="42">
        <v>4693</v>
      </c>
      <c r="C7" s="43">
        <v>21.116556573620286</v>
      </c>
      <c r="D7" s="43">
        <v>23.417856381845301</v>
      </c>
      <c r="E7" s="43">
        <v>13.125932239505648</v>
      </c>
      <c r="F7" s="43">
        <v>0</v>
      </c>
      <c r="G7" s="43">
        <v>42.339654805028765</v>
      </c>
    </row>
    <row r="8" spans="1:7" ht="15.75" thickBot="1" x14ac:dyDescent="0.3">
      <c r="A8" s="28" t="s">
        <v>10</v>
      </c>
      <c r="B8" s="42">
        <v>5067</v>
      </c>
      <c r="C8" s="43">
        <v>25.004933885928558</v>
      </c>
      <c r="D8" s="43">
        <v>21.788040260509177</v>
      </c>
      <c r="E8" s="43">
        <v>6.966646931122952</v>
      </c>
      <c r="F8" s="43">
        <v>22.419577659364514</v>
      </c>
      <c r="G8" s="43">
        <v>23.820801263074799</v>
      </c>
    </row>
    <row r="9" spans="1:7" ht="15.75" thickBot="1" x14ac:dyDescent="0.3">
      <c r="A9" s="28" t="s">
        <v>11</v>
      </c>
      <c r="B9" s="42">
        <v>2013</v>
      </c>
      <c r="C9" s="43">
        <v>43.815201192250377</v>
      </c>
      <c r="D9" s="43">
        <v>39.692001987083955</v>
      </c>
      <c r="E9" s="43">
        <v>16.492796820665674</v>
      </c>
      <c r="F9" s="43">
        <v>0</v>
      </c>
      <c r="G9" s="43">
        <v>0</v>
      </c>
    </row>
    <row r="10" spans="1:7" ht="15.75" thickBot="1" x14ac:dyDescent="0.3">
      <c r="A10" s="28" t="s">
        <v>12</v>
      </c>
      <c r="B10" s="42">
        <v>993</v>
      </c>
      <c r="C10" s="43">
        <v>36.958710976837864</v>
      </c>
      <c r="D10" s="43">
        <v>21.148036253776432</v>
      </c>
      <c r="E10" s="43">
        <v>41.893252769385704</v>
      </c>
      <c r="F10" s="43">
        <v>0</v>
      </c>
      <c r="G10" s="43">
        <v>0</v>
      </c>
    </row>
    <row r="11" spans="1:7" ht="15.75" thickBot="1" x14ac:dyDescent="0.3">
      <c r="A11" s="28" t="s">
        <v>13</v>
      </c>
      <c r="B11" s="42">
        <v>928</v>
      </c>
      <c r="C11" s="43">
        <v>33.728448275862064</v>
      </c>
      <c r="D11" s="43">
        <v>40.625</v>
      </c>
      <c r="E11" s="43">
        <v>25.646551724137932</v>
      </c>
      <c r="F11" s="43">
        <v>0</v>
      </c>
      <c r="G11" s="43">
        <v>0</v>
      </c>
    </row>
    <row r="12" spans="1:7" ht="15.75" thickBot="1" x14ac:dyDescent="0.3">
      <c r="A12" s="28" t="s">
        <v>14</v>
      </c>
      <c r="B12" s="42">
        <v>999</v>
      </c>
      <c r="C12" s="43">
        <v>55.455455455455457</v>
      </c>
      <c r="D12" s="43">
        <v>18.418418418418419</v>
      </c>
      <c r="E12" s="43">
        <v>26.126126126126124</v>
      </c>
      <c r="F12" s="43">
        <v>0</v>
      </c>
      <c r="G12" s="43">
        <v>0</v>
      </c>
    </row>
    <row r="13" spans="1:7" ht="15.75" thickBot="1" x14ac:dyDescent="0.3">
      <c r="A13" s="28" t="s">
        <v>15</v>
      </c>
      <c r="B13" s="42">
        <v>3016</v>
      </c>
      <c r="C13" s="43">
        <v>15.019893899204245</v>
      </c>
      <c r="D13" s="43">
        <v>22.446949602122015</v>
      </c>
      <c r="E13" s="43">
        <v>62.533156498673733</v>
      </c>
      <c r="F13" s="43">
        <v>0</v>
      </c>
      <c r="G13" s="43">
        <v>0</v>
      </c>
    </row>
    <row r="14" spans="1:7" ht="15.75" thickBot="1" x14ac:dyDescent="0.3">
      <c r="A14" s="28" t="s">
        <v>16</v>
      </c>
      <c r="B14" s="42">
        <v>9379</v>
      </c>
      <c r="C14" s="43">
        <v>36.858940185520844</v>
      </c>
      <c r="D14" s="43">
        <v>17.411237871841347</v>
      </c>
      <c r="E14" s="43">
        <v>25.685041049152364</v>
      </c>
      <c r="F14" s="43">
        <v>9.1054483420407291</v>
      </c>
      <c r="G14" s="43">
        <v>10.939332551444716</v>
      </c>
    </row>
    <row r="15" spans="1:7" ht="15.75" thickBot="1" x14ac:dyDescent="0.3">
      <c r="A15" s="28" t="s">
        <v>17</v>
      </c>
      <c r="B15" s="42">
        <v>1617</v>
      </c>
      <c r="C15" s="43">
        <v>26.468769325912184</v>
      </c>
      <c r="D15" s="43">
        <v>11.750154607297464</v>
      </c>
      <c r="E15" s="43">
        <v>16.017316017316016</v>
      </c>
      <c r="F15" s="43">
        <v>45.763760049474335</v>
      </c>
      <c r="G15" s="43">
        <v>0</v>
      </c>
    </row>
    <row r="16" spans="1:7" ht="15.75" thickBot="1" x14ac:dyDescent="0.3">
      <c r="A16" s="28" t="s">
        <v>18</v>
      </c>
      <c r="B16" s="42">
        <v>2430</v>
      </c>
      <c r="C16" s="43">
        <v>11.563786008230453</v>
      </c>
      <c r="D16" s="43">
        <v>12.345679012345679</v>
      </c>
      <c r="E16" s="43">
        <v>34.444444444444443</v>
      </c>
      <c r="F16" s="43">
        <v>0</v>
      </c>
      <c r="G16" s="43">
        <v>41.646090534979422</v>
      </c>
    </row>
    <row r="17" spans="1:7" ht="15.75" thickBot="1" x14ac:dyDescent="0.3">
      <c r="A17" s="28" t="s">
        <v>19</v>
      </c>
      <c r="B17" s="42">
        <v>15333</v>
      </c>
      <c r="C17" s="43">
        <v>34.376834279006061</v>
      </c>
      <c r="D17" s="43">
        <v>29.107154503358768</v>
      </c>
      <c r="E17" s="43">
        <v>25.148372790712841</v>
      </c>
      <c r="F17" s="43">
        <v>3.580512619839562</v>
      </c>
      <c r="G17" s="43">
        <v>7.787125807082762</v>
      </c>
    </row>
    <row r="18" spans="1:7" ht="15.75" thickBot="1" x14ac:dyDescent="0.3">
      <c r="A18" s="28" t="s">
        <v>20</v>
      </c>
      <c r="B18" s="42">
        <v>790</v>
      </c>
      <c r="C18" s="43">
        <v>26.455696202531648</v>
      </c>
      <c r="D18" s="43">
        <v>30.632911392405067</v>
      </c>
      <c r="E18" s="43">
        <v>42.911392405063289</v>
      </c>
      <c r="F18" s="43">
        <v>0</v>
      </c>
      <c r="G18" s="43">
        <v>0</v>
      </c>
    </row>
    <row r="19" spans="1:7" ht="30.75" thickBot="1" x14ac:dyDescent="0.3">
      <c r="A19" s="28" t="s">
        <v>21</v>
      </c>
      <c r="B19" s="42">
        <v>4227</v>
      </c>
      <c r="C19" s="43">
        <v>38.490655311095338</v>
      </c>
      <c r="D19" s="43">
        <v>18.996924532765554</v>
      </c>
      <c r="E19" s="43">
        <v>26.354388455169154</v>
      </c>
      <c r="F19" s="43">
        <v>16.158031700969953</v>
      </c>
      <c r="G19" s="43">
        <v>0</v>
      </c>
    </row>
    <row r="20" spans="1:7" ht="15.75" thickBot="1" x14ac:dyDescent="0.3">
      <c r="A20" s="28" t="s">
        <v>22</v>
      </c>
      <c r="B20" s="42">
        <v>1550</v>
      </c>
      <c r="C20" s="43">
        <v>31.41935483870968</v>
      </c>
      <c r="D20" s="43">
        <v>24.838709677419356</v>
      </c>
      <c r="E20" s="43">
        <v>43.741935483870968</v>
      </c>
      <c r="F20" s="43">
        <v>0</v>
      </c>
      <c r="G20" s="43">
        <v>0</v>
      </c>
    </row>
    <row r="21" spans="1:7" ht="15.75" thickBot="1" x14ac:dyDescent="0.3">
      <c r="A21" s="28" t="s">
        <v>23</v>
      </c>
      <c r="B21" s="42">
        <v>540</v>
      </c>
      <c r="C21" s="43">
        <v>37.407407407407405</v>
      </c>
      <c r="D21" s="43">
        <v>26.111111111111114</v>
      </c>
      <c r="E21" s="43">
        <v>36.481481481481481</v>
      </c>
      <c r="F21" s="43">
        <v>0</v>
      </c>
      <c r="G21" s="43">
        <v>0</v>
      </c>
    </row>
    <row r="22" spans="1:7" ht="15.75" thickBot="1" x14ac:dyDescent="0.3">
      <c r="A22" s="28" t="s">
        <v>24</v>
      </c>
      <c r="B22" s="42">
        <v>1447</v>
      </c>
      <c r="C22" s="43">
        <v>28.541810642709052</v>
      </c>
      <c r="D22" s="43">
        <v>10.573600552868003</v>
      </c>
      <c r="E22" s="43">
        <v>22.252937111264686</v>
      </c>
      <c r="F22" s="43">
        <v>38.631651693158261</v>
      </c>
      <c r="G22" s="43">
        <v>0</v>
      </c>
    </row>
    <row r="23" spans="1:7" ht="15.75" thickBot="1" x14ac:dyDescent="0.3">
      <c r="A23" s="28" t="s">
        <v>25</v>
      </c>
      <c r="B23" s="42">
        <v>2805</v>
      </c>
      <c r="C23" s="43">
        <v>44.563279857397504</v>
      </c>
      <c r="D23" s="43">
        <v>35.686274509803923</v>
      </c>
      <c r="E23" s="43">
        <v>0</v>
      </c>
      <c r="F23" s="43">
        <v>19.750445632798574</v>
      </c>
      <c r="G23" s="43">
        <v>0</v>
      </c>
    </row>
    <row r="24" spans="1:7" ht="15.75" thickBot="1" x14ac:dyDescent="0.3">
      <c r="A24" s="28" t="s">
        <v>26</v>
      </c>
      <c r="B24" s="42">
        <v>16113</v>
      </c>
      <c r="C24" s="43">
        <v>31.477688822689753</v>
      </c>
      <c r="D24" s="43">
        <v>23.490349407310866</v>
      </c>
      <c r="E24" s="43">
        <v>21.212685409296842</v>
      </c>
      <c r="F24" s="43">
        <v>0</v>
      </c>
      <c r="G24" s="43">
        <v>23.819276360702538</v>
      </c>
    </row>
    <row r="25" spans="1:7" ht="15.75" thickBot="1" x14ac:dyDescent="0.3">
      <c r="A25" s="28" t="s">
        <v>27</v>
      </c>
      <c r="B25" s="42">
        <v>2396</v>
      </c>
      <c r="C25" s="43">
        <v>10.10016694490818</v>
      </c>
      <c r="D25" s="43">
        <v>11.894824707846411</v>
      </c>
      <c r="E25" s="43">
        <v>31.677796327212022</v>
      </c>
      <c r="F25" s="43">
        <v>0</v>
      </c>
      <c r="G25" s="43">
        <v>46.327212020033386</v>
      </c>
    </row>
    <row r="26" spans="1:7" ht="15.75" thickBot="1" x14ac:dyDescent="0.3">
      <c r="A26" s="28" t="s">
        <v>28</v>
      </c>
      <c r="B26" s="42">
        <v>3086</v>
      </c>
      <c r="C26" s="43">
        <v>11.568373298768632</v>
      </c>
      <c r="D26" s="43">
        <v>5.1198963058976021</v>
      </c>
      <c r="E26" s="43">
        <v>19.604666234607908</v>
      </c>
      <c r="F26" s="43">
        <v>0</v>
      </c>
      <c r="G26" s="43">
        <v>63.707064160725857</v>
      </c>
    </row>
    <row r="27" spans="1:7" ht="15.75" thickBot="1" x14ac:dyDescent="0.3">
      <c r="A27" s="28" t="s">
        <v>29</v>
      </c>
      <c r="B27" s="42">
        <v>2550</v>
      </c>
      <c r="C27" s="43">
        <v>24.549019607843135</v>
      </c>
      <c r="D27" s="43">
        <v>7.1372549019607838</v>
      </c>
      <c r="E27" s="43">
        <v>35.843137254901961</v>
      </c>
      <c r="F27" s="43">
        <v>32.470588235294116</v>
      </c>
      <c r="G27" s="43">
        <v>0</v>
      </c>
    </row>
    <row r="28" spans="1:7" ht="15.75" thickBot="1" x14ac:dyDescent="0.3">
      <c r="A28" s="28" t="s">
        <v>30</v>
      </c>
      <c r="B28" s="42">
        <v>1010</v>
      </c>
      <c r="C28" s="43">
        <v>48.514851485148512</v>
      </c>
      <c r="D28" s="43">
        <v>15.049504950495049</v>
      </c>
      <c r="E28" s="43">
        <v>36.435643564356432</v>
      </c>
      <c r="F28" s="43">
        <v>0</v>
      </c>
      <c r="G28" s="43">
        <v>0</v>
      </c>
    </row>
    <row r="29" spans="1:7" ht="15.75" thickBot="1" x14ac:dyDescent="0.3">
      <c r="A29" s="28" t="s">
        <v>31</v>
      </c>
      <c r="B29" s="42">
        <v>2202</v>
      </c>
      <c r="C29" s="43">
        <v>12.48864668483197</v>
      </c>
      <c r="D29" s="43">
        <v>4.9046321525885563</v>
      </c>
      <c r="E29" s="43">
        <v>26.88465031789282</v>
      </c>
      <c r="F29" s="43">
        <v>0</v>
      </c>
      <c r="G29" s="43">
        <v>55.722070844686641</v>
      </c>
    </row>
    <row r="30" spans="1:7" ht="15.75" thickBot="1" x14ac:dyDescent="0.3">
      <c r="A30" s="28" t="s">
        <v>32</v>
      </c>
      <c r="B30" s="42">
        <v>1137</v>
      </c>
      <c r="C30" s="43">
        <v>27.70448548812665</v>
      </c>
      <c r="D30" s="43">
        <v>20.668425681618295</v>
      </c>
      <c r="E30" s="43">
        <v>51.627088830255055</v>
      </c>
      <c r="F30" s="43">
        <v>0</v>
      </c>
      <c r="G30" s="43">
        <v>0</v>
      </c>
    </row>
    <row r="31" spans="1:7" ht="15.75" thickBot="1" x14ac:dyDescent="0.3">
      <c r="A31" s="28" t="s">
        <v>33</v>
      </c>
      <c r="B31" s="42">
        <v>4592</v>
      </c>
      <c r="C31" s="43">
        <v>25.108885017421599</v>
      </c>
      <c r="D31" s="43">
        <v>14.263937282229966</v>
      </c>
      <c r="E31" s="43">
        <v>22.168989547038329</v>
      </c>
      <c r="F31" s="43">
        <v>11.258710801393729</v>
      </c>
      <c r="G31" s="43">
        <v>27.199477351916379</v>
      </c>
    </row>
    <row r="32" spans="1:7" ht="15.75" thickBot="1" x14ac:dyDescent="0.3">
      <c r="A32" s="28" t="s">
        <v>34</v>
      </c>
      <c r="B32" s="42">
        <v>883</v>
      </c>
      <c r="C32" s="43">
        <v>48.357870894677234</v>
      </c>
      <c r="D32" s="43">
        <v>16.647791619479051</v>
      </c>
      <c r="E32" s="43">
        <v>34.994337485843715</v>
      </c>
      <c r="F32" s="43">
        <v>0</v>
      </c>
      <c r="G32" s="43">
        <v>0</v>
      </c>
    </row>
    <row r="33" spans="1:7" ht="30.75" thickBot="1" x14ac:dyDescent="0.3">
      <c r="A33" s="28" t="s">
        <v>35</v>
      </c>
      <c r="B33" s="42">
        <v>136474</v>
      </c>
      <c r="C33" s="43">
        <v>35.840526400633088</v>
      </c>
      <c r="D33" s="43">
        <v>28.211234374313054</v>
      </c>
      <c r="E33" s="43">
        <v>19.222709087445228</v>
      </c>
      <c r="F33" s="43">
        <v>6.4774242712897694</v>
      </c>
      <c r="G33" s="43">
        <v>10.248105866318859</v>
      </c>
    </row>
    <row r="34" spans="1:7" ht="15.75" thickBot="1" x14ac:dyDescent="0.3">
      <c r="A34" s="28" t="s">
        <v>36</v>
      </c>
      <c r="B34" s="42">
        <v>2161</v>
      </c>
      <c r="C34" s="43">
        <v>32.577510411846369</v>
      </c>
      <c r="D34" s="43">
        <v>28.181397501156873</v>
      </c>
      <c r="E34" s="43">
        <v>15.316982878297084</v>
      </c>
      <c r="F34" s="43">
        <v>23.924109208699676</v>
      </c>
      <c r="G34" s="43">
        <v>0</v>
      </c>
    </row>
    <row r="35" spans="1:7" ht="15.75" thickBot="1" x14ac:dyDescent="0.3">
      <c r="A35" s="28" t="s">
        <v>37</v>
      </c>
      <c r="B35" s="42">
        <v>5586</v>
      </c>
      <c r="C35" s="43">
        <v>29.430719656283564</v>
      </c>
      <c r="D35" s="43">
        <v>19.459362692445399</v>
      </c>
      <c r="E35" s="43">
        <v>19.638381668456855</v>
      </c>
      <c r="F35" s="43">
        <v>11.851056211958468</v>
      </c>
      <c r="G35" s="43">
        <v>19.620479770855713</v>
      </c>
    </row>
    <row r="36" spans="1:7" ht="15.75" thickBot="1" x14ac:dyDescent="0.3">
      <c r="A36" s="28" t="s">
        <v>38</v>
      </c>
      <c r="B36" s="42">
        <v>1417</v>
      </c>
      <c r="C36" s="43">
        <v>14.678899082568808</v>
      </c>
      <c r="D36" s="43">
        <v>7.4100211714890616</v>
      </c>
      <c r="E36" s="43">
        <v>33.309809456598451</v>
      </c>
      <c r="F36" s="43">
        <v>44.601270289343688</v>
      </c>
      <c r="G36" s="43">
        <v>0</v>
      </c>
    </row>
    <row r="37" spans="1:7" ht="15.75" thickBot="1" x14ac:dyDescent="0.3">
      <c r="A37" s="28" t="s">
        <v>39</v>
      </c>
      <c r="B37" s="42">
        <v>1300</v>
      </c>
      <c r="C37" s="43">
        <v>48.153846153846153</v>
      </c>
      <c r="D37" s="43">
        <v>8</v>
      </c>
      <c r="E37" s="43">
        <v>43.846153846153847</v>
      </c>
      <c r="F37" s="43">
        <v>0</v>
      </c>
      <c r="G37" s="43">
        <v>0</v>
      </c>
    </row>
    <row r="38" spans="1:7" ht="15.75" thickBot="1" x14ac:dyDescent="0.3">
      <c r="A38" s="28" t="s">
        <v>40</v>
      </c>
      <c r="B38" s="42">
        <v>268</v>
      </c>
      <c r="C38" s="43">
        <v>27.238805970149254</v>
      </c>
      <c r="D38" s="43">
        <v>19.402985074626866</v>
      </c>
      <c r="E38" s="43">
        <v>53.358208955223887</v>
      </c>
      <c r="F38" s="43">
        <v>0</v>
      </c>
      <c r="G38" s="43">
        <v>0</v>
      </c>
    </row>
    <row r="39" spans="1:7" ht="15.75" thickBot="1" x14ac:dyDescent="0.3">
      <c r="A39" s="28" t="s">
        <v>41</v>
      </c>
      <c r="B39" s="42">
        <v>2767</v>
      </c>
      <c r="C39" s="43">
        <v>46.042645464401879</v>
      </c>
      <c r="D39" s="43">
        <v>38.453198409830144</v>
      </c>
      <c r="E39" s="43">
        <v>15.504156125767979</v>
      </c>
      <c r="F39" s="43">
        <v>0</v>
      </c>
      <c r="G39" s="43">
        <v>0</v>
      </c>
    </row>
    <row r="40" spans="1:7" ht="15.75" thickBot="1" x14ac:dyDescent="0.3">
      <c r="A40" s="28" t="s">
        <v>42</v>
      </c>
      <c r="B40" s="42">
        <v>579</v>
      </c>
      <c r="C40" s="43">
        <v>36.960276338514682</v>
      </c>
      <c r="D40" s="43">
        <v>21.761658031088082</v>
      </c>
      <c r="E40" s="43">
        <v>41.278065630397236</v>
      </c>
      <c r="F40" s="43">
        <v>0</v>
      </c>
      <c r="G40" s="43">
        <v>0</v>
      </c>
    </row>
    <row r="41" spans="1:7" ht="15.75" thickBot="1" x14ac:dyDescent="0.3">
      <c r="A41" s="29" t="s">
        <v>43</v>
      </c>
      <c r="B41" s="44">
        <v>248627</v>
      </c>
      <c r="C41" s="45">
        <v>33.437237307291646</v>
      </c>
      <c r="D41" s="45">
        <v>25.432072944611804</v>
      </c>
      <c r="E41" s="45">
        <v>21.588966604592422</v>
      </c>
      <c r="F41" s="45">
        <v>7.1142715795146945</v>
      </c>
      <c r="G41" s="45">
        <v>12.427451563989431</v>
      </c>
    </row>
    <row r="42" spans="1:7" ht="15.75" thickBot="1" x14ac:dyDescent="0.3">
      <c r="A42" s="29" t="s">
        <v>62</v>
      </c>
      <c r="B42" s="44">
        <v>13250355</v>
      </c>
      <c r="C42" s="45">
        <v>24.907762848618017</v>
      </c>
      <c r="D42" s="45">
        <v>21.202314956844553</v>
      </c>
      <c r="E42" s="45">
        <v>19.92019081752904</v>
      </c>
      <c r="F42" s="45">
        <v>8.0547275903173912</v>
      </c>
      <c r="G42" s="45">
        <v>25.915003786690999</v>
      </c>
    </row>
    <row r="43" spans="1:7" x14ac:dyDescent="0.25">
      <c r="A43" s="82" t="s">
        <v>86</v>
      </c>
      <c r="B43" s="82"/>
      <c r="C43" s="82"/>
      <c r="D43" s="82"/>
    </row>
  </sheetData>
  <mergeCells count="5">
    <mergeCell ref="A2:A3"/>
    <mergeCell ref="B2:B3"/>
    <mergeCell ref="C2:G2"/>
    <mergeCell ref="A1:G1"/>
    <mergeCell ref="A43:D43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opLeftCell="A2" workbookViewId="0">
      <selection activeCell="A16" sqref="A16"/>
    </sheetView>
  </sheetViews>
  <sheetFormatPr defaultColWidth="17.42578125" defaultRowHeight="15" x14ac:dyDescent="0.25"/>
  <cols>
    <col min="1" max="1" width="18.7109375" bestFit="1" customWidth="1"/>
    <col min="2" max="2" width="15.5703125" bestFit="1" customWidth="1"/>
    <col min="3" max="4" width="11.5703125" bestFit="1" customWidth="1"/>
    <col min="5" max="5" width="14.7109375" bestFit="1" customWidth="1"/>
    <col min="6" max="6" width="16.28515625" bestFit="1" customWidth="1"/>
  </cols>
  <sheetData>
    <row r="1" spans="1:11" ht="15.75" thickBot="1" x14ac:dyDescent="0.3">
      <c r="A1" s="76" t="s">
        <v>0</v>
      </c>
      <c r="B1" s="76" t="s">
        <v>78</v>
      </c>
      <c r="C1" s="78" t="s">
        <v>128</v>
      </c>
      <c r="D1" s="79"/>
      <c r="E1" s="79"/>
      <c r="F1" s="80"/>
    </row>
    <row r="2" spans="1:11" ht="45.75" thickBot="1" x14ac:dyDescent="0.3">
      <c r="A2" s="77"/>
      <c r="B2" s="77"/>
      <c r="C2" s="26" t="s">
        <v>88</v>
      </c>
      <c r="D2" s="26" t="s">
        <v>89</v>
      </c>
      <c r="E2" s="26" t="s">
        <v>90</v>
      </c>
      <c r="F2" s="26" t="s">
        <v>91</v>
      </c>
      <c r="H2" s="26" t="s">
        <v>88</v>
      </c>
      <c r="I2" s="26" t="s">
        <v>89</v>
      </c>
      <c r="J2" s="26" t="s">
        <v>90</v>
      </c>
      <c r="K2" s="26" t="s">
        <v>91</v>
      </c>
    </row>
    <row r="3" spans="1:11" ht="15.75" thickBot="1" x14ac:dyDescent="0.3">
      <c r="A3" s="28" t="s">
        <v>6</v>
      </c>
      <c r="B3" s="42">
        <v>975</v>
      </c>
      <c r="C3" s="43">
        <v>15.794871794871796</v>
      </c>
      <c r="D3" s="43">
        <v>15.692307692307692</v>
      </c>
      <c r="E3" s="43">
        <v>39.179487179487175</v>
      </c>
      <c r="F3" s="43">
        <v>13.743589743589743</v>
      </c>
      <c r="H3" s="45">
        <v>6.0395693146762017</v>
      </c>
      <c r="I3" s="45">
        <v>8.9901740358046389</v>
      </c>
      <c r="J3" s="45">
        <v>54.642898800210759</v>
      </c>
      <c r="K3" s="45">
        <v>19.104522035016309</v>
      </c>
    </row>
    <row r="4" spans="1:11" ht="15.75" thickBot="1" x14ac:dyDescent="0.3">
      <c r="A4" s="28" t="s">
        <v>7</v>
      </c>
      <c r="B4" s="42">
        <v>3693</v>
      </c>
      <c r="C4" s="43">
        <v>3.5201733008394256</v>
      </c>
      <c r="D4" s="43">
        <v>11.372867587327375</v>
      </c>
      <c r="E4" s="43">
        <v>64.500406173842407</v>
      </c>
      <c r="F4" s="43">
        <v>12.266450040617384</v>
      </c>
      <c r="H4" s="45">
        <v>5.2522139972853559</v>
      </c>
      <c r="I4" s="45">
        <v>7.3159171961807807</v>
      </c>
      <c r="J4" s="45">
        <v>52.507038490666858</v>
      </c>
      <c r="K4" s="45">
        <v>24.221252940015571</v>
      </c>
    </row>
    <row r="5" spans="1:11" ht="15.75" thickBot="1" x14ac:dyDescent="0.3">
      <c r="A5" s="28" t="s">
        <v>8</v>
      </c>
      <c r="B5" s="101">
        <v>1611</v>
      </c>
      <c r="C5" s="43">
        <v>4.903786468032278</v>
      </c>
      <c r="D5" s="43">
        <v>8.5040347610180014</v>
      </c>
      <c r="E5" s="43">
        <v>58.597144630664189</v>
      </c>
      <c r="F5" s="43">
        <v>15.27001862197393</v>
      </c>
    </row>
    <row r="6" spans="1:11" ht="15.75" thickBot="1" x14ac:dyDescent="0.3">
      <c r="A6" s="28" t="s">
        <v>9</v>
      </c>
      <c r="B6" s="42">
        <v>4693</v>
      </c>
      <c r="C6" s="43">
        <v>3.174941402088217</v>
      </c>
      <c r="D6" s="43">
        <v>6.6695077775410185</v>
      </c>
      <c r="E6" s="43">
        <v>60.707436607713618</v>
      </c>
      <c r="F6" s="43">
        <v>20.370764969102918</v>
      </c>
    </row>
    <row r="7" spans="1:11" ht="15.75" thickBot="1" x14ac:dyDescent="0.3">
      <c r="A7" s="28" t="s">
        <v>10</v>
      </c>
      <c r="B7" s="42">
        <v>5067</v>
      </c>
      <c r="C7" s="43">
        <v>12.966252220248666</v>
      </c>
      <c r="D7" s="43">
        <v>10.972962305111505</v>
      </c>
      <c r="E7" s="43">
        <v>47.029800671008488</v>
      </c>
      <c r="F7" s="43">
        <v>13.203078744819418</v>
      </c>
    </row>
    <row r="8" spans="1:11" ht="15.75" thickBot="1" x14ac:dyDescent="0.3">
      <c r="A8" s="28" t="s">
        <v>11</v>
      </c>
      <c r="B8" s="42">
        <v>2013</v>
      </c>
      <c r="C8" s="43">
        <v>7.4018877297565817</v>
      </c>
      <c r="D8" s="43">
        <v>6.3586686537506214</v>
      </c>
      <c r="E8" s="43">
        <v>63.785394932935915</v>
      </c>
      <c r="F8" s="43">
        <v>12.31992051664183</v>
      </c>
    </row>
    <row r="9" spans="1:11" ht="15.75" thickBot="1" x14ac:dyDescent="0.3">
      <c r="A9" s="28" t="s">
        <v>12</v>
      </c>
      <c r="B9" s="42">
        <v>993</v>
      </c>
      <c r="C9" s="43">
        <v>10.473313192346426</v>
      </c>
      <c r="D9" s="43">
        <v>10.67472306143001</v>
      </c>
      <c r="E9" s="43">
        <v>51.661631419939582</v>
      </c>
      <c r="F9" s="43">
        <v>16.414904330312186</v>
      </c>
    </row>
    <row r="10" spans="1:11" ht="15.75" thickBot="1" x14ac:dyDescent="0.3">
      <c r="A10" s="28" t="s">
        <v>13</v>
      </c>
      <c r="B10" s="42">
        <v>928</v>
      </c>
      <c r="C10" s="43">
        <v>6.4655172413793105</v>
      </c>
      <c r="D10" s="43">
        <v>6.6810344827586201</v>
      </c>
      <c r="E10" s="43">
        <v>67.995689655172413</v>
      </c>
      <c r="F10" s="43">
        <v>11.853448275862069</v>
      </c>
    </row>
    <row r="11" spans="1:11" ht="15.75" thickBot="1" x14ac:dyDescent="0.3">
      <c r="A11" s="28" t="s">
        <v>14</v>
      </c>
      <c r="B11" s="42">
        <v>999</v>
      </c>
      <c r="C11" s="43">
        <v>6.1061061061061057</v>
      </c>
      <c r="D11" s="43">
        <v>11.111111111111111</v>
      </c>
      <c r="E11" s="43">
        <v>56.956956956956958</v>
      </c>
      <c r="F11" s="43">
        <v>13.213213213213212</v>
      </c>
    </row>
    <row r="12" spans="1:11" ht="15.75" thickBot="1" x14ac:dyDescent="0.3">
      <c r="A12" s="28" t="s">
        <v>15</v>
      </c>
      <c r="B12" s="42">
        <v>3016</v>
      </c>
      <c r="C12" s="43">
        <v>6.6644562334217508</v>
      </c>
      <c r="D12" s="43">
        <v>15.881962864721485</v>
      </c>
      <c r="E12" s="43">
        <v>55.968169761273209</v>
      </c>
      <c r="F12" s="43">
        <v>11.671087533156498</v>
      </c>
    </row>
    <row r="13" spans="1:11" ht="15.75" thickBot="1" x14ac:dyDescent="0.3">
      <c r="A13" s="28" t="s">
        <v>16</v>
      </c>
      <c r="B13" s="42">
        <v>9379</v>
      </c>
      <c r="C13" s="43">
        <v>6.8237551977822806</v>
      </c>
      <c r="D13" s="43">
        <v>13.754131570529907</v>
      </c>
      <c r="E13" s="43">
        <v>57.244908838895405</v>
      </c>
      <c r="F13" s="43">
        <v>12.506663823435336</v>
      </c>
    </row>
    <row r="14" spans="1:11" ht="15.75" thickBot="1" x14ac:dyDescent="0.3">
      <c r="A14" s="28" t="s">
        <v>17</v>
      </c>
      <c r="B14" s="42">
        <v>1617</v>
      </c>
      <c r="C14" s="43">
        <v>3.4013605442176873</v>
      </c>
      <c r="D14" s="43">
        <v>5.0092764378478662</v>
      </c>
      <c r="E14" s="43">
        <v>62.028447742733462</v>
      </c>
      <c r="F14" s="43">
        <v>22.077922077922079</v>
      </c>
    </row>
    <row r="15" spans="1:11" ht="15.75" thickBot="1" x14ac:dyDescent="0.3">
      <c r="A15" s="28" t="s">
        <v>18</v>
      </c>
      <c r="B15" s="42">
        <v>2430</v>
      </c>
      <c r="C15" s="43">
        <v>19.465020576131685</v>
      </c>
      <c r="D15" s="43">
        <v>15.020576131687244</v>
      </c>
      <c r="E15" s="43">
        <v>40.617283950617285</v>
      </c>
      <c r="F15" s="43">
        <v>8.8888888888888893</v>
      </c>
    </row>
    <row r="16" spans="1:11" ht="15.75" thickBot="1" x14ac:dyDescent="0.3">
      <c r="A16" s="28" t="s">
        <v>19</v>
      </c>
      <c r="B16" s="42">
        <v>15333</v>
      </c>
      <c r="C16" s="43">
        <v>6.5936216004695751</v>
      </c>
      <c r="D16" s="43">
        <v>9.8219526511445903</v>
      </c>
      <c r="E16" s="43">
        <v>57.086023609208894</v>
      </c>
      <c r="F16" s="43">
        <v>14.772060262179613</v>
      </c>
    </row>
    <row r="17" spans="1:6" ht="15.75" thickBot="1" x14ac:dyDescent="0.3">
      <c r="A17" s="28" t="s">
        <v>20</v>
      </c>
      <c r="B17" s="42">
        <v>790</v>
      </c>
      <c r="C17" s="43">
        <v>8.734177215189872</v>
      </c>
      <c r="D17" s="43">
        <v>10</v>
      </c>
      <c r="E17" s="43">
        <v>56.455696202531648</v>
      </c>
      <c r="F17" s="43">
        <v>13.924050632911392</v>
      </c>
    </row>
    <row r="18" spans="1:6" ht="15.75" thickBot="1" x14ac:dyDescent="0.3">
      <c r="A18" s="28" t="s">
        <v>21</v>
      </c>
      <c r="B18" s="42">
        <v>4227</v>
      </c>
      <c r="C18" s="43">
        <v>6.9552874378992202</v>
      </c>
      <c r="D18" s="43">
        <v>11.450201088242252</v>
      </c>
      <c r="E18" s="43">
        <v>46.983676366217175</v>
      </c>
      <c r="F18" s="43">
        <v>20.605630470783062</v>
      </c>
    </row>
    <row r="19" spans="1:6" ht="15.75" thickBot="1" x14ac:dyDescent="0.3">
      <c r="A19" s="28" t="s">
        <v>22</v>
      </c>
      <c r="B19" s="42">
        <v>1550</v>
      </c>
      <c r="C19" s="43">
        <v>6.4516129032258061</v>
      </c>
      <c r="D19" s="43">
        <v>11.161290322580646</v>
      </c>
      <c r="E19" s="43">
        <v>51.612903225806448</v>
      </c>
      <c r="F19" s="43">
        <v>13.806451612903226</v>
      </c>
    </row>
    <row r="20" spans="1:6" ht="15.75" thickBot="1" x14ac:dyDescent="0.3">
      <c r="A20" s="28" t="s">
        <v>23</v>
      </c>
      <c r="B20" s="42">
        <v>540</v>
      </c>
      <c r="C20" s="43">
        <v>7.0370370370370372</v>
      </c>
      <c r="D20" s="43">
        <v>14.629629629629628</v>
      </c>
      <c r="E20" s="43">
        <v>42.407407407407405</v>
      </c>
      <c r="F20" s="43">
        <v>20.555555555555554</v>
      </c>
    </row>
    <row r="21" spans="1:6" ht="15.75" thickBot="1" x14ac:dyDescent="0.3">
      <c r="A21" s="28" t="s">
        <v>24</v>
      </c>
      <c r="B21" s="42">
        <v>1447</v>
      </c>
      <c r="C21" s="43">
        <v>11.955770559778852</v>
      </c>
      <c r="D21" s="43">
        <v>9.3296475466482391</v>
      </c>
      <c r="E21" s="43">
        <v>51.416724257083622</v>
      </c>
      <c r="F21" s="43">
        <v>14.029025570145128</v>
      </c>
    </row>
    <row r="22" spans="1:6" ht="15.75" thickBot="1" x14ac:dyDescent="0.3">
      <c r="A22" s="28" t="s">
        <v>25</v>
      </c>
      <c r="B22" s="42">
        <v>2805</v>
      </c>
      <c r="C22" s="43">
        <v>6.8805704099821741</v>
      </c>
      <c r="D22" s="43">
        <v>9.9108734402852043</v>
      </c>
      <c r="E22" s="43">
        <v>52.762923351158641</v>
      </c>
      <c r="F22" s="43">
        <v>16.969696969696972</v>
      </c>
    </row>
    <row r="23" spans="1:6" ht="15.75" thickBot="1" x14ac:dyDescent="0.3">
      <c r="A23" s="28" t="s">
        <v>26</v>
      </c>
      <c r="B23" s="42">
        <v>16113</v>
      </c>
      <c r="C23" s="43">
        <v>7.3853410289828085</v>
      </c>
      <c r="D23" s="43">
        <v>8.5769254639111274</v>
      </c>
      <c r="E23" s="43">
        <v>53.615093402842426</v>
      </c>
      <c r="F23" s="43">
        <v>18.872959721963632</v>
      </c>
    </row>
    <row r="24" spans="1:6" ht="15.75" thickBot="1" x14ac:dyDescent="0.3">
      <c r="A24" s="28" t="s">
        <v>27</v>
      </c>
      <c r="B24" s="42">
        <v>2396</v>
      </c>
      <c r="C24" s="43">
        <v>14.732888146911518</v>
      </c>
      <c r="D24" s="43">
        <v>12.186978297161936</v>
      </c>
      <c r="E24" s="43">
        <v>42.362270450751254</v>
      </c>
      <c r="F24" s="43">
        <v>7.8046744574290479</v>
      </c>
    </row>
    <row r="25" spans="1:6" ht="15.75" thickBot="1" x14ac:dyDescent="0.3">
      <c r="A25" s="28" t="s">
        <v>28</v>
      </c>
      <c r="B25" s="42">
        <v>3086</v>
      </c>
      <c r="C25" s="43">
        <v>13.415424497731692</v>
      </c>
      <c r="D25" s="43">
        <v>13.091380427738173</v>
      </c>
      <c r="E25" s="43">
        <v>39.857420609202855</v>
      </c>
      <c r="F25" s="43">
        <v>16.720674011665587</v>
      </c>
    </row>
    <row r="26" spans="1:6" ht="15.75" thickBot="1" x14ac:dyDescent="0.3">
      <c r="A26" s="28" t="s">
        <v>29</v>
      </c>
      <c r="B26" s="42">
        <v>2550</v>
      </c>
      <c r="C26" s="43">
        <v>15.647058823529411</v>
      </c>
      <c r="D26" s="43">
        <v>10.431372549019608</v>
      </c>
      <c r="E26" s="43">
        <v>46.666666666666664</v>
      </c>
      <c r="F26" s="43">
        <v>11.058823529411764</v>
      </c>
    </row>
    <row r="27" spans="1:6" ht="15.75" thickBot="1" x14ac:dyDescent="0.3">
      <c r="A27" s="28" t="s">
        <v>30</v>
      </c>
      <c r="B27" s="42">
        <v>1010</v>
      </c>
      <c r="C27" s="43">
        <v>10.297029702970297</v>
      </c>
      <c r="D27" s="43">
        <v>14.554455445544553</v>
      </c>
      <c r="E27" s="43">
        <v>44.059405940594061</v>
      </c>
      <c r="F27" s="43">
        <v>18.712871287128714</v>
      </c>
    </row>
    <row r="28" spans="1:6" ht="15.75" thickBot="1" x14ac:dyDescent="0.3">
      <c r="A28" s="28" t="s">
        <v>31</v>
      </c>
      <c r="B28" s="42">
        <v>2202</v>
      </c>
      <c r="C28" s="43">
        <v>10.94459582198002</v>
      </c>
      <c r="D28" s="43">
        <v>38.873751135331517</v>
      </c>
      <c r="E28" s="43">
        <v>25.885558583106267</v>
      </c>
      <c r="F28" s="43">
        <v>9.4913714804722975</v>
      </c>
    </row>
    <row r="29" spans="1:6" ht="15.75" thickBot="1" x14ac:dyDescent="0.3">
      <c r="A29" s="28" t="s">
        <v>32</v>
      </c>
      <c r="B29" s="42">
        <v>1137</v>
      </c>
      <c r="C29" s="43">
        <v>13.368513632365875</v>
      </c>
      <c r="D29" s="43">
        <v>18.821459982409849</v>
      </c>
      <c r="E29" s="43">
        <v>36.85136323658751</v>
      </c>
      <c r="F29" s="43">
        <v>10.026385224274406</v>
      </c>
    </row>
    <row r="30" spans="1:6" ht="15.75" thickBot="1" x14ac:dyDescent="0.3">
      <c r="A30" s="28" t="s">
        <v>33</v>
      </c>
      <c r="B30" s="42">
        <v>4592</v>
      </c>
      <c r="C30" s="43">
        <v>10.714285714285714</v>
      </c>
      <c r="D30" s="43">
        <v>16.376306620209057</v>
      </c>
      <c r="E30" s="43">
        <v>47.648083623693381</v>
      </c>
      <c r="F30" s="43">
        <v>13.436411149825783</v>
      </c>
    </row>
    <row r="31" spans="1:6" ht="15.75" thickBot="1" x14ac:dyDescent="0.3">
      <c r="A31" s="28" t="s">
        <v>34</v>
      </c>
      <c r="B31" s="42">
        <v>883</v>
      </c>
      <c r="C31" s="43">
        <v>5.0962627406568517</v>
      </c>
      <c r="D31" s="43">
        <v>13.476783691959229</v>
      </c>
      <c r="E31" s="43">
        <v>45.639864099660251</v>
      </c>
      <c r="F31" s="43">
        <v>21.177802944507363</v>
      </c>
    </row>
    <row r="32" spans="1:6" ht="30.75" thickBot="1" x14ac:dyDescent="0.3">
      <c r="A32" s="28" t="s">
        <v>35</v>
      </c>
      <c r="B32" s="42">
        <v>136474</v>
      </c>
      <c r="C32" s="43">
        <v>3.9626595542008003</v>
      </c>
      <c r="D32" s="43">
        <v>6.9471108049884958</v>
      </c>
      <c r="E32" s="43">
        <v>56.480355232498503</v>
      </c>
      <c r="F32" s="43">
        <v>22.392543634684994</v>
      </c>
    </row>
    <row r="33" spans="1:6" ht="15.75" thickBot="1" x14ac:dyDescent="0.3">
      <c r="A33" s="28" t="s">
        <v>36</v>
      </c>
      <c r="B33" s="42">
        <v>2161</v>
      </c>
      <c r="C33" s="43">
        <v>12.355391022674688</v>
      </c>
      <c r="D33" s="43">
        <v>10.31929662193429</v>
      </c>
      <c r="E33" s="43">
        <v>44.51642757982416</v>
      </c>
      <c r="F33" s="43">
        <v>16.427579824155483</v>
      </c>
    </row>
    <row r="34" spans="1:6" ht="15.75" thickBot="1" x14ac:dyDescent="0.3">
      <c r="A34" s="28" t="s">
        <v>37</v>
      </c>
      <c r="B34" s="42">
        <v>5586</v>
      </c>
      <c r="C34" s="43">
        <v>10.311493018259936</v>
      </c>
      <c r="D34" s="43">
        <v>9.3984962406015029</v>
      </c>
      <c r="E34" s="43">
        <v>52.416756176154678</v>
      </c>
      <c r="F34" s="43">
        <v>14.769065520945221</v>
      </c>
    </row>
    <row r="35" spans="1:6" ht="15.75" thickBot="1" x14ac:dyDescent="0.3">
      <c r="A35" s="28" t="s">
        <v>38</v>
      </c>
      <c r="B35" s="42">
        <v>1417</v>
      </c>
      <c r="C35" s="43">
        <v>17.713479181369092</v>
      </c>
      <c r="D35" s="43">
        <v>13.126323218066338</v>
      </c>
      <c r="E35" s="43">
        <v>47.141848976711366</v>
      </c>
      <c r="F35" s="43">
        <v>12.350035285815103</v>
      </c>
    </row>
    <row r="36" spans="1:6" ht="15.75" thickBot="1" x14ac:dyDescent="0.3">
      <c r="A36" s="28" t="s">
        <v>39</v>
      </c>
      <c r="B36" s="42">
        <v>1300</v>
      </c>
      <c r="C36" s="43">
        <v>5.8461538461538458</v>
      </c>
      <c r="D36" s="43">
        <v>17.76923076923077</v>
      </c>
      <c r="E36" s="43">
        <v>48.46153846153846</v>
      </c>
      <c r="F36" s="43">
        <v>19</v>
      </c>
    </row>
    <row r="37" spans="1:6" ht="15.75" thickBot="1" x14ac:dyDescent="0.3">
      <c r="A37" s="28" t="s">
        <v>40</v>
      </c>
      <c r="B37" s="42">
        <v>268</v>
      </c>
      <c r="C37" s="43">
        <v>22.761194029850746</v>
      </c>
      <c r="D37" s="43">
        <v>5.2238805970149249</v>
      </c>
      <c r="E37" s="43">
        <v>42.910447761194028</v>
      </c>
      <c r="F37" s="43">
        <v>19.402985074626866</v>
      </c>
    </row>
    <row r="38" spans="1:6" ht="15.75" thickBot="1" x14ac:dyDescent="0.3">
      <c r="A38" s="28" t="s">
        <v>41</v>
      </c>
      <c r="B38" s="42">
        <v>2767</v>
      </c>
      <c r="C38" s="43">
        <v>5.4933140585471625</v>
      </c>
      <c r="D38" s="43">
        <v>8.6736537766534152</v>
      </c>
      <c r="E38" s="43">
        <v>59.95663173111673</v>
      </c>
      <c r="F38" s="43">
        <v>13.661004698229128</v>
      </c>
    </row>
    <row r="39" spans="1:6" ht="15.75" thickBot="1" x14ac:dyDescent="0.3">
      <c r="A39" s="28" t="s">
        <v>42</v>
      </c>
      <c r="B39" s="42">
        <v>579</v>
      </c>
      <c r="C39" s="43">
        <v>7.7720207253886011</v>
      </c>
      <c r="D39" s="43">
        <v>14.680483592400693</v>
      </c>
      <c r="E39" s="43">
        <v>50.604490500863555</v>
      </c>
      <c r="F39" s="43">
        <v>18.307426597582037</v>
      </c>
    </row>
    <row r="40" spans="1:6" ht="15.75" thickBot="1" x14ac:dyDescent="0.3">
      <c r="A40" s="29" t="s">
        <v>43</v>
      </c>
      <c r="B40" s="44">
        <v>248627</v>
      </c>
      <c r="C40" s="45">
        <v>6.0395693146762017</v>
      </c>
      <c r="D40" s="45">
        <v>8.9901740358046389</v>
      </c>
      <c r="E40" s="45">
        <v>54.642898800210759</v>
      </c>
      <c r="F40" s="45">
        <v>19.104522035016309</v>
      </c>
    </row>
    <row r="41" spans="1:6" ht="15.75" thickBot="1" x14ac:dyDescent="0.3">
      <c r="A41" s="29" t="s">
        <v>62</v>
      </c>
      <c r="B41" s="44">
        <v>13250355</v>
      </c>
      <c r="C41" s="45">
        <v>5.2522139972853559</v>
      </c>
      <c r="D41" s="45">
        <v>7.3159171961807807</v>
      </c>
      <c r="E41" s="45">
        <v>52.507038490666858</v>
      </c>
      <c r="F41" s="45">
        <v>24.221252940015571</v>
      </c>
    </row>
  </sheetData>
  <mergeCells count="3">
    <mergeCell ref="A1:A2"/>
    <mergeCell ref="B1:B2"/>
    <mergeCell ref="C1:F1"/>
  </mergeCells>
  <pageMargins left="0.511811024" right="0.511811024" top="0.78740157499999996" bottom="0.78740157499999996" header="0.31496062000000002" footer="0.31496062000000002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opLeftCell="B1" workbookViewId="0">
      <selection activeCell="B3" sqref="B3"/>
    </sheetView>
  </sheetViews>
  <sheetFormatPr defaultRowHeight="15" x14ac:dyDescent="0.25"/>
  <cols>
    <col min="1" max="1" width="18.7109375" bestFit="1" customWidth="1"/>
    <col min="2" max="2" width="13.85546875" bestFit="1" customWidth="1"/>
    <col min="3" max="3" width="17" bestFit="1" customWidth="1"/>
    <col min="4" max="4" width="23.42578125" bestFit="1" customWidth="1"/>
    <col min="5" max="5" width="17.5703125" bestFit="1" customWidth="1"/>
    <col min="6" max="6" width="16.28515625" bestFit="1" customWidth="1"/>
    <col min="7" max="7" width="20.7109375" bestFit="1" customWidth="1"/>
    <col min="8" max="8" width="18.85546875" bestFit="1" customWidth="1"/>
    <col min="9" max="9" width="26.28515625" bestFit="1" customWidth="1"/>
    <col min="10" max="10" width="34.140625" bestFit="1" customWidth="1"/>
    <col min="11" max="11" width="38.7109375" bestFit="1" customWidth="1"/>
    <col min="12" max="12" width="30" bestFit="1" customWidth="1"/>
    <col min="13" max="13" width="25.85546875" bestFit="1" customWidth="1"/>
    <col min="14" max="14" width="24.28515625" bestFit="1" customWidth="1"/>
    <col min="15" max="15" width="27.42578125" bestFit="1" customWidth="1"/>
    <col min="16" max="16" width="25.85546875" bestFit="1" customWidth="1"/>
    <col min="17" max="17" width="17.7109375" bestFit="1" customWidth="1"/>
    <col min="18" max="18" width="18.7109375" bestFit="1" customWidth="1"/>
    <col min="19" max="19" width="20.7109375" bestFit="1" customWidth="1"/>
    <col min="20" max="21" width="22.7109375" bestFit="1" customWidth="1"/>
    <col min="22" max="24" width="24.7109375" bestFit="1" customWidth="1"/>
    <col min="25" max="27" width="26.85546875" bestFit="1" customWidth="1"/>
    <col min="28" max="28" width="28.7109375" bestFit="1" customWidth="1"/>
    <col min="29" max="29" width="18.140625" bestFit="1" customWidth="1"/>
    <col min="30" max="30" width="21.28515625" bestFit="1" customWidth="1"/>
    <col min="31" max="31" width="27.7109375" bestFit="1" customWidth="1"/>
    <col min="32" max="32" width="21.7109375" bestFit="1" customWidth="1"/>
    <col min="33" max="33" width="20.5703125" bestFit="1" customWidth="1"/>
    <col min="34" max="34" width="25" bestFit="1" customWidth="1"/>
    <col min="35" max="35" width="23.140625" bestFit="1" customWidth="1"/>
    <col min="36" max="36" width="30.42578125" bestFit="1" customWidth="1"/>
    <col min="37" max="37" width="38.28515625" bestFit="1" customWidth="1"/>
    <col min="38" max="38" width="43" bestFit="1" customWidth="1"/>
    <col min="39" max="39" width="34.28515625" bestFit="1" customWidth="1"/>
    <col min="40" max="40" width="30.140625" bestFit="1" customWidth="1"/>
    <col min="41" max="41" width="28.42578125" bestFit="1" customWidth="1"/>
    <col min="42" max="42" width="31.7109375" bestFit="1" customWidth="1"/>
    <col min="43" max="43" width="30.140625" bestFit="1" customWidth="1"/>
    <col min="44" max="44" width="22" bestFit="1" customWidth="1"/>
    <col min="45" max="45" width="23" bestFit="1" customWidth="1"/>
    <col min="46" max="46" width="24.85546875" bestFit="1" customWidth="1"/>
    <col min="47" max="48" width="27" bestFit="1" customWidth="1"/>
    <col min="49" max="51" width="29" bestFit="1" customWidth="1"/>
    <col min="52" max="54" width="31.140625" bestFit="1" customWidth="1"/>
    <col min="55" max="55" width="33" bestFit="1" customWidth="1"/>
  </cols>
  <sheetData>
    <row r="1" spans="1:5" x14ac:dyDescent="0.25">
      <c r="A1" s="67" t="s">
        <v>87</v>
      </c>
      <c r="B1" s="67"/>
      <c r="C1" s="67"/>
      <c r="D1" s="67"/>
      <c r="E1" s="67"/>
    </row>
    <row r="2" spans="1:5" s="46" customFormat="1" x14ac:dyDescent="0.25">
      <c r="A2" s="46" t="s">
        <v>92</v>
      </c>
      <c r="B2" s="46" t="s">
        <v>93</v>
      </c>
    </row>
    <row r="3" spans="1:5" x14ac:dyDescent="0.25">
      <c r="A3" t="s">
        <v>6</v>
      </c>
      <c r="B3" s="47">
        <v>1940.9549999999999</v>
      </c>
    </row>
    <row r="4" spans="1:5" x14ac:dyDescent="0.25">
      <c r="A4" t="s">
        <v>7</v>
      </c>
      <c r="B4" s="47">
        <v>2108.6909999999998</v>
      </c>
    </row>
    <row r="5" spans="1:5" x14ac:dyDescent="0.25">
      <c r="A5" s="48" t="s">
        <v>8</v>
      </c>
      <c r="B5" s="49">
        <v>2393</v>
      </c>
    </row>
    <row r="6" spans="1:5" x14ac:dyDescent="0.25">
      <c r="A6" t="s">
        <v>9</v>
      </c>
      <c r="B6" s="47">
        <v>2303.7170000000001</v>
      </c>
    </row>
    <row r="7" spans="1:5" x14ac:dyDescent="0.25">
      <c r="A7" t="s">
        <v>10</v>
      </c>
      <c r="B7" s="47">
        <v>2266.5859999999998</v>
      </c>
    </row>
    <row r="8" spans="1:5" x14ac:dyDescent="0.25">
      <c r="A8" t="s">
        <v>11</v>
      </c>
      <c r="B8" s="47">
        <v>2076.5210000000002</v>
      </c>
    </row>
    <row r="9" spans="1:5" x14ac:dyDescent="0.25">
      <c r="A9" t="s">
        <v>12</v>
      </c>
      <c r="B9" s="47">
        <v>2182.3719999999998</v>
      </c>
    </row>
    <row r="10" spans="1:5" x14ac:dyDescent="0.25">
      <c r="A10" t="s">
        <v>13</v>
      </c>
      <c r="B10" s="47">
        <v>2125.9960000000001</v>
      </c>
    </row>
    <row r="11" spans="1:5" x14ac:dyDescent="0.25">
      <c r="A11" t="s">
        <v>14</v>
      </c>
      <c r="B11" s="47">
        <v>1806.81</v>
      </c>
    </row>
    <row r="12" spans="1:5" x14ac:dyDescent="0.25">
      <c r="A12" t="s">
        <v>15</v>
      </c>
      <c r="B12" s="47">
        <v>2178.0790000000002</v>
      </c>
    </row>
    <row r="13" spans="1:5" x14ac:dyDescent="0.25">
      <c r="A13" t="s">
        <v>16</v>
      </c>
      <c r="B13" s="47">
        <v>2056.2570000000001</v>
      </c>
    </row>
    <row r="14" spans="1:5" x14ac:dyDescent="0.25">
      <c r="A14" t="s">
        <v>17</v>
      </c>
      <c r="B14" s="47">
        <v>2598.29</v>
      </c>
    </row>
    <row r="15" spans="1:5" x14ac:dyDescent="0.25">
      <c r="A15" t="s">
        <v>18</v>
      </c>
      <c r="B15" s="47">
        <v>2614.3939999999998</v>
      </c>
    </row>
    <row r="16" spans="1:5" x14ac:dyDescent="0.25">
      <c r="A16" t="s">
        <v>19</v>
      </c>
      <c r="B16" s="47">
        <v>2269.5070000000001</v>
      </c>
    </row>
    <row r="17" spans="1:2" x14ac:dyDescent="0.25">
      <c r="A17" t="s">
        <v>20</v>
      </c>
      <c r="B17" s="47">
        <v>2006.9680000000001</v>
      </c>
    </row>
    <row r="18" spans="1:2" x14ac:dyDescent="0.25">
      <c r="A18" t="s">
        <v>21</v>
      </c>
      <c r="B18" s="47">
        <v>2216.8980000000001</v>
      </c>
    </row>
    <row r="19" spans="1:2" x14ac:dyDescent="0.25">
      <c r="A19" t="s">
        <v>22</v>
      </c>
      <c r="B19" s="47">
        <v>2069.337</v>
      </c>
    </row>
    <row r="20" spans="1:2" x14ac:dyDescent="0.25">
      <c r="A20" t="s">
        <v>23</v>
      </c>
      <c r="B20" s="47">
        <v>1891.394</v>
      </c>
    </row>
    <row r="21" spans="1:2" x14ac:dyDescent="0.25">
      <c r="A21" t="s">
        <v>24</v>
      </c>
      <c r="B21" s="47">
        <v>1893.7059999999999</v>
      </c>
    </row>
    <row r="22" spans="1:2" x14ac:dyDescent="0.25">
      <c r="A22" t="s">
        <v>25</v>
      </c>
      <c r="B22" s="47">
        <v>2061.8890000000001</v>
      </c>
    </row>
    <row r="23" spans="1:2" x14ac:dyDescent="0.25">
      <c r="A23" t="s">
        <v>26</v>
      </c>
      <c r="B23" s="47">
        <v>2202.924</v>
      </c>
    </row>
    <row r="24" spans="1:2" x14ac:dyDescent="0.25">
      <c r="A24" t="s">
        <v>27</v>
      </c>
      <c r="B24" s="47">
        <v>2112.6640000000002</v>
      </c>
    </row>
    <row r="25" spans="1:2" x14ac:dyDescent="0.25">
      <c r="A25" t="s">
        <v>28</v>
      </c>
      <c r="B25" s="47">
        <v>3139.0050000000001</v>
      </c>
    </row>
    <row r="26" spans="1:2" x14ac:dyDescent="0.25">
      <c r="A26" t="s">
        <v>29</v>
      </c>
      <c r="B26" s="47">
        <v>1688.8810000000001</v>
      </c>
    </row>
    <row r="27" spans="1:2" x14ac:dyDescent="0.25">
      <c r="A27" t="s">
        <v>30</v>
      </c>
      <c r="B27" s="47">
        <v>2166.7559999999999</v>
      </c>
    </row>
    <row r="28" spans="1:2" x14ac:dyDescent="0.25">
      <c r="A28" t="s">
        <v>31</v>
      </c>
      <c r="B28" s="47">
        <v>2595.2339999999999</v>
      </c>
    </row>
    <row r="29" spans="1:2" x14ac:dyDescent="0.25">
      <c r="A29" t="s">
        <v>32</v>
      </c>
      <c r="B29" s="47">
        <v>1832.1</v>
      </c>
    </row>
    <row r="30" spans="1:2" x14ac:dyDescent="0.25">
      <c r="A30" t="s">
        <v>33</v>
      </c>
      <c r="B30" s="47">
        <v>2407.2739999999999</v>
      </c>
    </row>
    <row r="31" spans="1:2" x14ac:dyDescent="0.25">
      <c r="A31" t="s">
        <v>34</v>
      </c>
      <c r="B31" s="47">
        <v>1992.0239999999999</v>
      </c>
    </row>
    <row r="32" spans="1:2" x14ac:dyDescent="0.25">
      <c r="A32" t="s">
        <v>35</v>
      </c>
      <c r="B32" s="47">
        <v>2560.5700000000002</v>
      </c>
    </row>
    <row r="33" spans="1:2" x14ac:dyDescent="0.25">
      <c r="A33" t="s">
        <v>36</v>
      </c>
      <c r="B33" s="47">
        <v>2185.6550000000002</v>
      </c>
    </row>
    <row r="34" spans="1:2" x14ac:dyDescent="0.25">
      <c r="A34" t="s">
        <v>37</v>
      </c>
      <c r="B34" s="47">
        <v>2192.29</v>
      </c>
    </row>
    <row r="35" spans="1:2" x14ac:dyDescent="0.25">
      <c r="A35" t="s">
        <v>38</v>
      </c>
      <c r="B35" s="47">
        <v>2424.29</v>
      </c>
    </row>
    <row r="36" spans="1:2" x14ac:dyDescent="0.25">
      <c r="A36" t="s">
        <v>39</v>
      </c>
      <c r="B36" s="47">
        <v>1931.386</v>
      </c>
    </row>
    <row r="37" spans="1:2" x14ac:dyDescent="0.25">
      <c r="A37" t="s">
        <v>40</v>
      </c>
      <c r="B37" s="47">
        <v>1806.702</v>
      </c>
    </row>
    <row r="38" spans="1:2" x14ac:dyDescent="0.25">
      <c r="A38" t="s">
        <v>41</v>
      </c>
      <c r="B38" s="47">
        <v>2085.2559999999999</v>
      </c>
    </row>
    <row r="39" spans="1:2" x14ac:dyDescent="0.25">
      <c r="A39" t="s">
        <v>42</v>
      </c>
      <c r="B39" s="47">
        <v>2133.221</v>
      </c>
    </row>
    <row r="40" spans="1:2" x14ac:dyDescent="0.25">
      <c r="A40" s="48" t="s">
        <v>5</v>
      </c>
      <c r="B40" s="49">
        <v>3132</v>
      </c>
    </row>
    <row r="42" spans="1:2" ht="15.75" x14ac:dyDescent="0.25">
      <c r="A42" s="40" t="s">
        <v>94</v>
      </c>
    </row>
  </sheetData>
  <mergeCells count="1">
    <mergeCell ref="A1:E1"/>
  </mergeCells>
  <pageMargins left="0.511811024" right="0.511811024" top="0.78740157499999996" bottom="0.78740157499999996" header="0.31496062000000002" footer="0.31496062000000002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E6" sqref="E6"/>
    </sheetView>
  </sheetViews>
  <sheetFormatPr defaultRowHeight="15" x14ac:dyDescent="0.25"/>
  <cols>
    <col min="1" max="1" width="42.42578125" customWidth="1"/>
    <col min="2" max="2" width="17.5703125" customWidth="1"/>
    <col min="3" max="3" width="15.7109375" customWidth="1"/>
    <col min="4" max="4" width="10" customWidth="1"/>
    <col min="5" max="5" width="19.7109375" customWidth="1"/>
  </cols>
  <sheetData>
    <row r="1" spans="1:9" x14ac:dyDescent="0.25">
      <c r="C1" s="12" t="s">
        <v>95</v>
      </c>
      <c r="D1" s="12"/>
      <c r="E1" s="12"/>
      <c r="F1" s="12"/>
      <c r="G1" s="12"/>
      <c r="H1" s="12"/>
      <c r="I1" s="12"/>
    </row>
    <row r="3" spans="1:9" ht="60" x14ac:dyDescent="0.25">
      <c r="A3" s="102" t="s">
        <v>129</v>
      </c>
      <c r="B3" s="103" t="s">
        <v>130</v>
      </c>
      <c r="C3" s="103" t="s">
        <v>131</v>
      </c>
      <c r="D3" s="104" t="s">
        <v>132</v>
      </c>
      <c r="E3" s="105" t="s">
        <v>133</v>
      </c>
    </row>
    <row r="4" spans="1:9" ht="39.950000000000003" customHeight="1" x14ac:dyDescent="0.25">
      <c r="A4" s="106" t="s">
        <v>134</v>
      </c>
      <c r="B4" s="107">
        <v>1034022</v>
      </c>
      <c r="C4" s="108">
        <v>1362</v>
      </c>
      <c r="D4" s="108">
        <v>170</v>
      </c>
      <c r="E4" s="109">
        <v>6800</v>
      </c>
    </row>
    <row r="5" spans="1:9" ht="39.950000000000003" customHeight="1" x14ac:dyDescent="0.25">
      <c r="A5" s="110" t="s">
        <v>135</v>
      </c>
      <c r="B5" s="111">
        <v>509298</v>
      </c>
      <c r="C5" s="112">
        <v>415</v>
      </c>
      <c r="D5" s="112">
        <v>88</v>
      </c>
      <c r="E5" s="113">
        <v>2486</v>
      </c>
    </row>
    <row r="6" spans="1:9" ht="39.950000000000003" customHeight="1" x14ac:dyDescent="0.25">
      <c r="A6" s="114" t="s">
        <v>136</v>
      </c>
      <c r="B6" s="111">
        <v>439371</v>
      </c>
      <c r="C6" s="112">
        <v>186</v>
      </c>
      <c r="D6" s="112">
        <v>40</v>
      </c>
      <c r="E6" s="113">
        <v>1110</v>
      </c>
    </row>
    <row r="7" spans="1:9" ht="39.950000000000003" customHeight="1" x14ac:dyDescent="0.25">
      <c r="A7" s="110" t="s">
        <v>137</v>
      </c>
      <c r="B7" s="111">
        <v>167054</v>
      </c>
      <c r="C7" s="112">
        <v>2</v>
      </c>
      <c r="D7" s="112">
        <v>1</v>
      </c>
      <c r="E7" s="113">
        <v>690</v>
      </c>
    </row>
    <row r="8" spans="1:9" ht="39.950000000000003" customHeight="1" x14ac:dyDescent="0.25">
      <c r="A8" s="115" t="s">
        <v>138</v>
      </c>
      <c r="B8" s="116">
        <v>21968</v>
      </c>
      <c r="C8" s="117">
        <v>3</v>
      </c>
      <c r="D8" s="117">
        <v>3</v>
      </c>
      <c r="E8" s="118">
        <v>157</v>
      </c>
    </row>
    <row r="9" spans="1:9" ht="39.950000000000003" customHeight="1" x14ac:dyDescent="0.25">
      <c r="A9" s="119" t="s">
        <v>126</v>
      </c>
      <c r="B9" s="120">
        <f>SUM(B4:B8)</f>
        <v>2171713</v>
      </c>
      <c r="C9" s="121">
        <f t="shared" ref="C9:E9" si="0">SUM(C4:C8)</f>
        <v>1968</v>
      </c>
      <c r="D9" s="121">
        <f t="shared" si="0"/>
        <v>302</v>
      </c>
      <c r="E9" s="122">
        <f t="shared" si="0"/>
        <v>11243</v>
      </c>
    </row>
  </sheetData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4"/>
  <sheetViews>
    <sheetView topLeftCell="A2" workbookViewId="0">
      <selection activeCell="P13" sqref="P13"/>
    </sheetView>
  </sheetViews>
  <sheetFormatPr defaultRowHeight="15" x14ac:dyDescent="0.25"/>
  <cols>
    <col min="1" max="1" width="14.5703125" customWidth="1"/>
  </cols>
  <sheetData>
    <row r="3" spans="1:5" x14ac:dyDescent="0.25">
      <c r="A3" t="s">
        <v>139</v>
      </c>
      <c r="B3" s="123">
        <f>C3/$C$8</f>
        <v>0.68612328416744817</v>
      </c>
      <c r="C3">
        <v>4023.77</v>
      </c>
      <c r="E3" s="9" t="s">
        <v>96</v>
      </c>
    </row>
    <row r="4" spans="1:5" x14ac:dyDescent="0.25">
      <c r="A4" t="s">
        <v>146</v>
      </c>
      <c r="B4" s="123">
        <f t="shared" ref="B4:B8" si="0">C4/$C$8</f>
        <v>7.6511211526984396E-2</v>
      </c>
      <c r="C4">
        <v>448.7</v>
      </c>
    </row>
    <row r="5" spans="1:5" x14ac:dyDescent="0.25">
      <c r="A5" t="s">
        <v>147</v>
      </c>
      <c r="B5" s="123">
        <f t="shared" si="0"/>
        <v>5.8917213743712164E-2</v>
      </c>
      <c r="C5">
        <v>345.52</v>
      </c>
    </row>
    <row r="6" spans="1:5" x14ac:dyDescent="0.25">
      <c r="A6" t="s">
        <v>120</v>
      </c>
      <c r="B6" s="123">
        <f t="shared" si="0"/>
        <v>0.14185693580015349</v>
      </c>
      <c r="C6">
        <v>831.92000000000007</v>
      </c>
    </row>
    <row r="7" spans="1:5" x14ac:dyDescent="0.25">
      <c r="A7" t="s">
        <v>148</v>
      </c>
      <c r="B7" s="123">
        <f t="shared" si="0"/>
        <v>3.6591354761701764E-2</v>
      </c>
      <c r="C7">
        <v>214.59</v>
      </c>
    </row>
    <row r="8" spans="1:5" x14ac:dyDescent="0.25">
      <c r="B8" s="123">
        <f t="shared" si="0"/>
        <v>1</v>
      </c>
      <c r="C8">
        <f>SUM(C3:C7)</f>
        <v>5864.5</v>
      </c>
    </row>
    <row r="12" spans="1:5" x14ac:dyDescent="0.25">
      <c r="B12" t="s">
        <v>149</v>
      </c>
    </row>
    <row r="13" spans="1:5" x14ac:dyDescent="0.25">
      <c r="A13">
        <v>2012</v>
      </c>
      <c r="B13">
        <v>1351.6800000000003</v>
      </c>
    </row>
    <row r="14" spans="1:5" x14ac:dyDescent="0.25">
      <c r="A14">
        <v>2013</v>
      </c>
      <c r="B14">
        <v>490.17</v>
      </c>
    </row>
    <row r="15" spans="1:5" x14ac:dyDescent="0.25">
      <c r="A15">
        <v>2014</v>
      </c>
      <c r="B15">
        <v>712.24999999999989</v>
      </c>
    </row>
    <row r="16" spans="1:5" x14ac:dyDescent="0.25">
      <c r="A16">
        <v>2015</v>
      </c>
      <c r="B16">
        <v>127.50000000000004</v>
      </c>
    </row>
    <row r="17" spans="1:2" x14ac:dyDescent="0.25">
      <c r="A17">
        <v>2016</v>
      </c>
      <c r="B17">
        <v>827.13</v>
      </c>
    </row>
    <row r="18" spans="1:2" x14ac:dyDescent="0.25">
      <c r="A18">
        <v>2017</v>
      </c>
      <c r="B18">
        <v>78.649999999999991</v>
      </c>
    </row>
    <row r="19" spans="1:2" x14ac:dyDescent="0.25">
      <c r="A19">
        <v>2018</v>
      </c>
      <c r="B19">
        <v>1945.55</v>
      </c>
    </row>
    <row r="20" spans="1:2" x14ac:dyDescent="0.25">
      <c r="A20">
        <v>2019</v>
      </c>
      <c r="B20">
        <v>261.02999999999997</v>
      </c>
    </row>
    <row r="21" spans="1:2" x14ac:dyDescent="0.25">
      <c r="A21">
        <v>2020</v>
      </c>
      <c r="B21">
        <v>199.78</v>
      </c>
    </row>
    <row r="22" spans="1:2" x14ac:dyDescent="0.25">
      <c r="A22">
        <v>2021</v>
      </c>
      <c r="B22">
        <v>2089.83</v>
      </c>
    </row>
    <row r="23" spans="1:2" x14ac:dyDescent="0.25">
      <c r="A23">
        <v>2022</v>
      </c>
      <c r="B23">
        <v>4.6500000000000004</v>
      </c>
    </row>
    <row r="24" spans="1:2" x14ac:dyDescent="0.25">
      <c r="B24">
        <f>SUM(B13:B22)</f>
        <v>8083.57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E16" sqref="E16"/>
    </sheetView>
  </sheetViews>
  <sheetFormatPr defaultRowHeight="15" x14ac:dyDescent="0.25"/>
  <cols>
    <col min="1" max="1" width="20.5703125" customWidth="1"/>
    <col min="2" max="2" width="13" customWidth="1"/>
    <col min="3" max="3" width="10.28515625" bestFit="1" customWidth="1"/>
    <col min="4" max="4" width="16.5703125" customWidth="1"/>
    <col min="5" max="5" width="11.85546875" bestFit="1" customWidth="1"/>
    <col min="6" max="6" width="13.7109375" bestFit="1" customWidth="1"/>
  </cols>
  <sheetData>
    <row r="1" spans="1:6" x14ac:dyDescent="0.25">
      <c r="A1" s="9" t="s">
        <v>97</v>
      </c>
    </row>
    <row r="3" spans="1:6" ht="45" x14ac:dyDescent="0.25">
      <c r="A3" s="124" t="s">
        <v>140</v>
      </c>
      <c r="B3" s="124" t="s">
        <v>141</v>
      </c>
      <c r="C3" s="124" t="s">
        <v>142</v>
      </c>
      <c r="D3" s="125" t="s">
        <v>143</v>
      </c>
      <c r="E3" s="124" t="s">
        <v>144</v>
      </c>
      <c r="F3" s="124" t="s">
        <v>145</v>
      </c>
    </row>
    <row r="4" spans="1:6" x14ac:dyDescent="0.25">
      <c r="A4" s="126" t="s">
        <v>139</v>
      </c>
      <c r="B4" s="127">
        <v>4023.77</v>
      </c>
      <c r="C4" s="127">
        <v>709.4</v>
      </c>
      <c r="D4" s="127">
        <v>106.8</v>
      </c>
      <c r="E4" s="127">
        <v>3206.7</v>
      </c>
      <c r="F4" s="127">
        <v>0.82000000000000006</v>
      </c>
    </row>
    <row r="5" spans="1:6" x14ac:dyDescent="0.25">
      <c r="A5" s="126" t="s">
        <v>119</v>
      </c>
      <c r="B5" s="127">
        <v>448.7</v>
      </c>
      <c r="C5" s="127">
        <v>394.9</v>
      </c>
      <c r="D5" s="127">
        <v>42.519999999999989</v>
      </c>
      <c r="E5" s="127"/>
      <c r="F5" s="127"/>
    </row>
    <row r="6" spans="1:6" x14ac:dyDescent="0.25">
      <c r="A6" s="126" t="s">
        <v>147</v>
      </c>
      <c r="B6" s="127">
        <v>345.52</v>
      </c>
      <c r="C6" s="127">
        <v>4.0999999999999996</v>
      </c>
      <c r="D6" s="127">
        <v>0.5</v>
      </c>
      <c r="E6" s="127">
        <v>315.91999999999996</v>
      </c>
      <c r="F6" s="127">
        <v>25</v>
      </c>
    </row>
    <row r="7" spans="1:6" x14ac:dyDescent="0.25">
      <c r="A7" s="126" t="s">
        <v>120</v>
      </c>
      <c r="B7" s="127">
        <v>831.92000000000007</v>
      </c>
      <c r="C7" s="127">
        <v>358.62</v>
      </c>
      <c r="D7" s="127">
        <v>60</v>
      </c>
      <c r="E7" s="127">
        <v>413.3</v>
      </c>
      <c r="F7" s="127"/>
    </row>
    <row r="8" spans="1:6" x14ac:dyDescent="0.25">
      <c r="A8" s="126" t="s">
        <v>148</v>
      </c>
      <c r="B8" s="127">
        <v>214.59</v>
      </c>
      <c r="C8" s="127">
        <v>200.88</v>
      </c>
      <c r="D8" s="127">
        <v>10</v>
      </c>
      <c r="E8" s="127">
        <v>3.69</v>
      </c>
      <c r="F8" s="127"/>
    </row>
    <row r="9" spans="1:6" x14ac:dyDescent="0.25">
      <c r="A9" s="126" t="s">
        <v>126</v>
      </c>
      <c r="B9" s="127">
        <v>5864.5</v>
      </c>
      <c r="C9" s="127">
        <v>1667.9</v>
      </c>
      <c r="D9" s="127">
        <v>219.82</v>
      </c>
      <c r="E9" s="127">
        <v>3939.61</v>
      </c>
      <c r="F9" s="127">
        <v>25.82</v>
      </c>
    </row>
  </sheetData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K13" sqref="K13"/>
    </sheetView>
  </sheetViews>
  <sheetFormatPr defaultColWidth="10.5703125" defaultRowHeight="15" x14ac:dyDescent="0.25"/>
  <cols>
    <col min="1" max="1" width="20.85546875" style="131" customWidth="1"/>
    <col min="2" max="2" width="9.85546875" style="131" customWidth="1"/>
    <col min="3" max="3" width="11.85546875" style="131" customWidth="1"/>
    <col min="4" max="4" width="15.28515625" style="131" customWidth="1"/>
    <col min="5" max="5" width="11.140625" style="131" customWidth="1"/>
    <col min="6" max="6" width="12.7109375" style="131" customWidth="1"/>
    <col min="7" max="16384" width="10.5703125" style="131"/>
  </cols>
  <sheetData>
    <row r="1" spans="1:7" ht="33.75" customHeight="1" x14ac:dyDescent="0.25">
      <c r="A1" s="148" t="s">
        <v>98</v>
      </c>
      <c r="B1" s="148"/>
      <c r="C1" s="148"/>
      <c r="D1" s="148"/>
      <c r="E1" s="148"/>
    </row>
    <row r="2" spans="1:7" ht="28.15" customHeight="1" x14ac:dyDescent="0.25">
      <c r="A2" s="128" t="s">
        <v>99</v>
      </c>
      <c r="B2" s="129" t="s">
        <v>100</v>
      </c>
      <c r="C2" s="129"/>
      <c r="D2" s="130" t="s">
        <v>101</v>
      </c>
      <c r="E2" s="128" t="s">
        <v>102</v>
      </c>
    </row>
    <row r="3" spans="1:7" ht="24.6" customHeight="1" x14ac:dyDescent="0.25">
      <c r="A3" s="128"/>
      <c r="B3" s="132" t="s">
        <v>103</v>
      </c>
      <c r="C3" s="132" t="s">
        <v>104</v>
      </c>
      <c r="D3" s="130"/>
      <c r="E3" s="128"/>
    </row>
    <row r="4" spans="1:7" x14ac:dyDescent="0.25">
      <c r="A4" s="133" t="s">
        <v>6</v>
      </c>
      <c r="B4" s="134" t="s">
        <v>67</v>
      </c>
      <c r="C4" s="135" t="s">
        <v>67</v>
      </c>
      <c r="D4" s="136">
        <v>704</v>
      </c>
      <c r="E4" s="137" t="s">
        <v>67</v>
      </c>
    </row>
    <row r="5" spans="1:7" x14ac:dyDescent="0.25">
      <c r="A5" s="138" t="s">
        <v>7</v>
      </c>
      <c r="B5" s="139">
        <v>90</v>
      </c>
      <c r="C5" s="140">
        <v>2.5630072618539087E-3</v>
      </c>
      <c r="D5" s="141">
        <v>3703</v>
      </c>
      <c r="E5" s="142">
        <v>2.4304617877396704E-2</v>
      </c>
      <c r="G5" s="143"/>
    </row>
    <row r="6" spans="1:7" x14ac:dyDescent="0.25">
      <c r="A6" s="138" t="s">
        <v>8</v>
      </c>
      <c r="B6" s="139" t="s">
        <v>67</v>
      </c>
      <c r="C6" s="140" t="s">
        <v>67</v>
      </c>
      <c r="D6" s="141">
        <v>1670</v>
      </c>
      <c r="E6" s="142" t="s">
        <v>67</v>
      </c>
    </row>
    <row r="7" spans="1:7" x14ac:dyDescent="0.25">
      <c r="A7" s="138" t="s">
        <v>9</v>
      </c>
      <c r="B7" s="139" t="s">
        <v>67</v>
      </c>
      <c r="C7" s="140" t="s">
        <v>67</v>
      </c>
      <c r="D7" s="141">
        <v>1880</v>
      </c>
      <c r="E7" s="142" t="s">
        <v>67</v>
      </c>
    </row>
    <row r="8" spans="1:7" x14ac:dyDescent="0.25">
      <c r="A8" s="138" t="s">
        <v>10</v>
      </c>
      <c r="B8" s="139">
        <v>72</v>
      </c>
      <c r="C8" s="140">
        <v>2.0504058094831267E-3</v>
      </c>
      <c r="D8" s="141">
        <v>4521</v>
      </c>
      <c r="E8" s="142">
        <v>1.5925680159256803E-2</v>
      </c>
    </row>
    <row r="9" spans="1:7" x14ac:dyDescent="0.25">
      <c r="A9" s="138" t="s">
        <v>11</v>
      </c>
      <c r="B9" s="139">
        <v>64</v>
      </c>
      <c r="C9" s="140">
        <v>1.8225829417627794E-3</v>
      </c>
      <c r="D9" s="141">
        <v>2499</v>
      </c>
      <c r="E9" s="142">
        <v>2.5610244097639057E-2</v>
      </c>
    </row>
    <row r="10" spans="1:7" x14ac:dyDescent="0.25">
      <c r="A10" s="138" t="s">
        <v>12</v>
      </c>
      <c r="B10" s="139">
        <v>17</v>
      </c>
      <c r="C10" s="140">
        <v>4.8412359390573827E-4</v>
      </c>
      <c r="D10" s="141">
        <v>1735</v>
      </c>
      <c r="E10" s="142">
        <v>9.7982708933717581E-3</v>
      </c>
    </row>
    <row r="11" spans="1:7" x14ac:dyDescent="0.25">
      <c r="A11" s="138" t="s">
        <v>13</v>
      </c>
      <c r="B11" s="139" t="s">
        <v>67</v>
      </c>
      <c r="C11" s="140" t="s">
        <v>67</v>
      </c>
      <c r="D11" s="141">
        <v>1192</v>
      </c>
      <c r="E11" s="142" t="s">
        <v>67</v>
      </c>
    </row>
    <row r="12" spans="1:7" x14ac:dyDescent="0.25">
      <c r="A12" s="138" t="s">
        <v>14</v>
      </c>
      <c r="B12" s="139" t="s">
        <v>67</v>
      </c>
      <c r="C12" s="140" t="s">
        <v>67</v>
      </c>
      <c r="D12" s="141">
        <v>1639</v>
      </c>
      <c r="E12" s="142" t="s">
        <v>67</v>
      </c>
    </row>
    <row r="13" spans="1:7" x14ac:dyDescent="0.25">
      <c r="A13" s="138" t="s">
        <v>15</v>
      </c>
      <c r="B13" s="139" t="s">
        <v>67</v>
      </c>
      <c r="C13" s="140" t="s">
        <v>67</v>
      </c>
      <c r="D13" s="141">
        <v>1617</v>
      </c>
      <c r="E13" s="142" t="s">
        <v>67</v>
      </c>
    </row>
    <row r="14" spans="1:7" x14ac:dyDescent="0.25">
      <c r="A14" s="138" t="s">
        <v>16</v>
      </c>
      <c r="B14" s="139">
        <v>132</v>
      </c>
      <c r="C14" s="140">
        <v>3.7590773173857327E-3</v>
      </c>
      <c r="D14" s="141">
        <v>8132</v>
      </c>
      <c r="E14" s="142">
        <v>1.6232169208066895E-2</v>
      </c>
    </row>
    <row r="15" spans="1:7" x14ac:dyDescent="0.25">
      <c r="A15" s="138" t="s">
        <v>17</v>
      </c>
      <c r="B15" s="139" t="s">
        <v>67</v>
      </c>
      <c r="C15" s="140" t="s">
        <v>67</v>
      </c>
      <c r="D15" s="141">
        <v>1479</v>
      </c>
      <c r="E15" s="142" t="s">
        <v>67</v>
      </c>
    </row>
    <row r="16" spans="1:7" x14ac:dyDescent="0.25">
      <c r="A16" s="138" t="s">
        <v>18</v>
      </c>
      <c r="B16" s="139" t="s">
        <v>67</v>
      </c>
      <c r="C16" s="140" t="s">
        <v>67</v>
      </c>
      <c r="D16" s="141">
        <v>1117</v>
      </c>
      <c r="E16" s="142" t="s">
        <v>67</v>
      </c>
    </row>
    <row r="17" spans="1:6" x14ac:dyDescent="0.25">
      <c r="A17" s="138" t="s">
        <v>19</v>
      </c>
      <c r="B17" s="139">
        <v>687</v>
      </c>
      <c r="C17" s="140">
        <v>1.9564288765484834E-2</v>
      </c>
      <c r="D17" s="141">
        <v>12049</v>
      </c>
      <c r="E17" s="142">
        <v>5.701717984895012E-2</v>
      </c>
    </row>
    <row r="18" spans="1:6" x14ac:dyDescent="0.25">
      <c r="A18" s="138" t="s">
        <v>20</v>
      </c>
      <c r="B18" s="139" t="s">
        <v>67</v>
      </c>
      <c r="C18" s="140" t="s">
        <v>67</v>
      </c>
      <c r="D18" s="141">
        <v>1061</v>
      </c>
      <c r="E18" s="142" t="s">
        <v>67</v>
      </c>
    </row>
    <row r="19" spans="1:6" x14ac:dyDescent="0.25">
      <c r="A19" s="138" t="s">
        <v>21</v>
      </c>
      <c r="B19" s="139">
        <v>696</v>
      </c>
      <c r="C19" s="140">
        <v>1.9820589491670225E-2</v>
      </c>
      <c r="D19" s="141">
        <v>4680</v>
      </c>
      <c r="E19" s="142">
        <v>0.14871794871794872</v>
      </c>
    </row>
    <row r="20" spans="1:6" x14ac:dyDescent="0.25">
      <c r="A20" s="138" t="s">
        <v>22</v>
      </c>
      <c r="B20" s="139" t="s">
        <v>67</v>
      </c>
      <c r="C20" s="140" t="s">
        <v>67</v>
      </c>
      <c r="D20" s="141">
        <v>1537</v>
      </c>
      <c r="E20" s="142" t="s">
        <v>67</v>
      </c>
    </row>
    <row r="21" spans="1:6" x14ac:dyDescent="0.25">
      <c r="A21" s="138" t="s">
        <v>23</v>
      </c>
      <c r="B21" s="139" t="s">
        <v>67</v>
      </c>
      <c r="C21" s="140" t="s">
        <v>67</v>
      </c>
      <c r="D21" s="141">
        <v>1088</v>
      </c>
      <c r="E21" s="142" t="s">
        <v>67</v>
      </c>
    </row>
    <row r="22" spans="1:6" x14ac:dyDescent="0.25">
      <c r="A22" s="138" t="s">
        <v>24</v>
      </c>
      <c r="B22" s="139" t="s">
        <v>67</v>
      </c>
      <c r="C22" s="140" t="s">
        <v>67</v>
      </c>
      <c r="D22" s="141">
        <v>1412</v>
      </c>
      <c r="E22" s="142" t="s">
        <v>67</v>
      </c>
    </row>
    <row r="23" spans="1:6" x14ac:dyDescent="0.25">
      <c r="A23" s="138" t="s">
        <v>25</v>
      </c>
      <c r="B23" s="139">
        <v>489</v>
      </c>
      <c r="C23" s="140">
        <v>1.3925672789406237E-2</v>
      </c>
      <c r="D23" s="141">
        <v>4601</v>
      </c>
      <c r="E23" s="142">
        <v>0.10628124320799825</v>
      </c>
    </row>
    <row r="24" spans="1:6" x14ac:dyDescent="0.25">
      <c r="A24" s="138" t="s">
        <v>26</v>
      </c>
      <c r="B24" s="139">
        <v>616</v>
      </c>
      <c r="C24" s="140">
        <v>1.7542360814466751E-2</v>
      </c>
      <c r="D24" s="141">
        <v>10806</v>
      </c>
      <c r="E24" s="142">
        <v>5.7005367388487875E-2</v>
      </c>
      <c r="F24" s="131" t="s">
        <v>150</v>
      </c>
    </row>
    <row r="25" spans="1:6" x14ac:dyDescent="0.25">
      <c r="A25" s="138" t="s">
        <v>27</v>
      </c>
      <c r="B25" s="139" t="s">
        <v>67</v>
      </c>
      <c r="C25" s="140" t="s">
        <v>67</v>
      </c>
      <c r="D25" s="141">
        <v>1012</v>
      </c>
      <c r="E25" s="142" t="s">
        <v>67</v>
      </c>
    </row>
    <row r="26" spans="1:6" x14ac:dyDescent="0.25">
      <c r="A26" s="138" t="s">
        <v>28</v>
      </c>
      <c r="B26" s="139" t="s">
        <v>67</v>
      </c>
      <c r="C26" s="140" t="s">
        <v>67</v>
      </c>
      <c r="D26" s="141">
        <v>1642</v>
      </c>
      <c r="E26" s="142" t="s">
        <v>67</v>
      </c>
    </row>
    <row r="27" spans="1:6" x14ac:dyDescent="0.25">
      <c r="A27" s="138" t="s">
        <v>29</v>
      </c>
      <c r="B27" s="139" t="s">
        <v>67</v>
      </c>
      <c r="C27" s="140" t="s">
        <v>67</v>
      </c>
      <c r="D27" s="141">
        <v>2541</v>
      </c>
      <c r="E27" s="142" t="s">
        <v>67</v>
      </c>
    </row>
    <row r="28" spans="1:6" x14ac:dyDescent="0.25">
      <c r="A28" s="138" t="s">
        <v>30</v>
      </c>
      <c r="B28" s="139">
        <v>52</v>
      </c>
      <c r="C28" s="140">
        <v>1.4808486401822582E-3</v>
      </c>
      <c r="D28" s="141">
        <v>1895</v>
      </c>
      <c r="E28" s="142">
        <v>2.7440633245382585E-2</v>
      </c>
    </row>
    <row r="29" spans="1:6" x14ac:dyDescent="0.25">
      <c r="A29" s="138" t="s">
        <v>31</v>
      </c>
      <c r="B29" s="139" t="s">
        <v>67</v>
      </c>
      <c r="C29" s="140" t="s">
        <v>67</v>
      </c>
      <c r="D29" s="141">
        <v>1161</v>
      </c>
      <c r="E29" s="142" t="s">
        <v>67</v>
      </c>
    </row>
    <row r="30" spans="1:6" x14ac:dyDescent="0.25">
      <c r="A30" s="138" t="s">
        <v>32</v>
      </c>
      <c r="B30" s="139" t="s">
        <v>67</v>
      </c>
      <c r="C30" s="140" t="s">
        <v>67</v>
      </c>
      <c r="D30" s="141">
        <v>1089</v>
      </c>
      <c r="E30" s="142" t="s">
        <v>67</v>
      </c>
    </row>
    <row r="31" spans="1:6" x14ac:dyDescent="0.25">
      <c r="A31" s="138" t="s">
        <v>33</v>
      </c>
      <c r="B31" s="139">
        <v>53</v>
      </c>
      <c r="C31" s="140">
        <v>1.5093264986473017E-3</v>
      </c>
      <c r="D31" s="141">
        <v>3329</v>
      </c>
      <c r="E31" s="142">
        <v>1.592069690597777E-2</v>
      </c>
    </row>
    <row r="32" spans="1:6" x14ac:dyDescent="0.25">
      <c r="A32" s="138" t="s">
        <v>34</v>
      </c>
      <c r="B32" s="139" t="s">
        <v>67</v>
      </c>
      <c r="C32" s="140" t="s">
        <v>67</v>
      </c>
      <c r="D32" s="141">
        <v>1341</v>
      </c>
      <c r="E32" s="142" t="s">
        <v>67</v>
      </c>
    </row>
    <row r="33" spans="1:5" x14ac:dyDescent="0.25">
      <c r="A33" s="138" t="s">
        <v>35</v>
      </c>
      <c r="B33" s="139">
        <v>31801</v>
      </c>
      <c r="C33" s="140">
        <v>0.90562437704684606</v>
      </c>
      <c r="D33" s="141">
        <v>89899</v>
      </c>
      <c r="E33" s="142">
        <v>0.35374142092793021</v>
      </c>
    </row>
    <row r="34" spans="1:5" x14ac:dyDescent="0.25">
      <c r="A34" s="138" t="s">
        <v>36</v>
      </c>
      <c r="B34" s="139">
        <v>53</v>
      </c>
      <c r="C34" s="140">
        <v>1.5093264986473017E-3</v>
      </c>
      <c r="D34" s="141">
        <v>4100</v>
      </c>
      <c r="E34" s="142">
        <v>1.2926829268292682E-2</v>
      </c>
    </row>
    <row r="35" spans="1:5" x14ac:dyDescent="0.25">
      <c r="A35" s="138" t="s">
        <v>37</v>
      </c>
      <c r="B35" s="139">
        <v>128</v>
      </c>
      <c r="C35" s="140">
        <v>3.6451658835255588E-3</v>
      </c>
      <c r="D35" s="141">
        <v>4949</v>
      </c>
      <c r="E35" s="142">
        <v>2.5863810870883006E-2</v>
      </c>
    </row>
    <row r="36" spans="1:5" x14ac:dyDescent="0.25">
      <c r="A36" s="138" t="s">
        <v>38</v>
      </c>
      <c r="B36" s="139" t="s">
        <v>67</v>
      </c>
      <c r="C36" s="140" t="s">
        <v>67</v>
      </c>
      <c r="D36" s="141">
        <v>1541</v>
      </c>
      <c r="E36" s="142" t="s">
        <v>67</v>
      </c>
    </row>
    <row r="37" spans="1:5" x14ac:dyDescent="0.25">
      <c r="A37" s="138" t="s">
        <v>39</v>
      </c>
      <c r="B37" s="139">
        <v>106</v>
      </c>
      <c r="C37" s="140">
        <v>3.0186529972946034E-3</v>
      </c>
      <c r="D37" s="141">
        <v>1982</v>
      </c>
      <c r="E37" s="142">
        <v>5.3481331987891019E-2</v>
      </c>
    </row>
    <row r="38" spans="1:5" x14ac:dyDescent="0.25">
      <c r="A38" s="138" t="s">
        <v>40</v>
      </c>
      <c r="B38" s="139" t="s">
        <v>67</v>
      </c>
      <c r="C38" s="140" t="s">
        <v>67</v>
      </c>
      <c r="D38" s="141">
        <v>383</v>
      </c>
      <c r="E38" s="142" t="s">
        <v>67</v>
      </c>
    </row>
    <row r="39" spans="1:5" x14ac:dyDescent="0.25">
      <c r="A39" s="138" t="s">
        <v>41</v>
      </c>
      <c r="B39" s="139">
        <v>59</v>
      </c>
      <c r="C39" s="140">
        <v>1.6801936494375623E-3</v>
      </c>
      <c r="D39" s="141">
        <v>2645</v>
      </c>
      <c r="E39" s="142">
        <v>2.2306238185255199E-2</v>
      </c>
    </row>
    <row r="40" spans="1:5" x14ac:dyDescent="0.25">
      <c r="A40" s="138" t="s">
        <v>42</v>
      </c>
      <c r="B40" s="139" t="s">
        <v>67</v>
      </c>
      <c r="C40" s="140" t="s">
        <v>67</v>
      </c>
      <c r="D40" s="141">
        <v>543</v>
      </c>
      <c r="E40" s="142" t="s">
        <v>67</v>
      </c>
    </row>
    <row r="41" spans="1:5" x14ac:dyDescent="0.25">
      <c r="A41" s="144" t="s">
        <v>49</v>
      </c>
      <c r="B41" s="145">
        <v>35115</v>
      </c>
      <c r="C41" s="146">
        <v>1</v>
      </c>
      <c r="D41" s="145">
        <v>189174</v>
      </c>
      <c r="E41" s="147">
        <f>B41/D41</f>
        <v>0.18562275999873132</v>
      </c>
    </row>
    <row r="42" spans="1:5" ht="15.75" x14ac:dyDescent="0.25">
      <c r="A42" s="50" t="s">
        <v>105</v>
      </c>
    </row>
  </sheetData>
  <mergeCells count="5">
    <mergeCell ref="A2:A3"/>
    <mergeCell ref="B2:C2"/>
    <mergeCell ref="D2:D3"/>
    <mergeCell ref="E2:E3"/>
    <mergeCell ref="A1:E1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workbookViewId="0">
      <selection activeCell="I13" sqref="I13"/>
    </sheetView>
  </sheetViews>
  <sheetFormatPr defaultRowHeight="15" x14ac:dyDescent="0.25"/>
  <cols>
    <col min="1" max="1" width="18.7109375" bestFit="1" customWidth="1"/>
    <col min="2" max="2" width="15.28515625" bestFit="1" customWidth="1"/>
    <col min="3" max="3" width="13" customWidth="1"/>
    <col min="4" max="4" width="12.42578125" customWidth="1"/>
    <col min="5" max="5" width="15.42578125" customWidth="1"/>
    <col min="6" max="6" width="17" customWidth="1"/>
    <col min="9" max="9" width="22.28515625" customWidth="1"/>
  </cols>
  <sheetData>
    <row r="1" spans="1:9" ht="39.75" customHeight="1" x14ac:dyDescent="0.25">
      <c r="A1" s="88" t="s">
        <v>48</v>
      </c>
      <c r="B1" s="88"/>
      <c r="C1" s="88"/>
      <c r="D1" s="88"/>
      <c r="E1" s="88"/>
      <c r="F1" s="88"/>
      <c r="G1" s="87"/>
      <c r="H1" s="87"/>
      <c r="I1" s="87"/>
    </row>
    <row r="2" spans="1:9" x14ac:dyDescent="0.25">
      <c r="A2" s="68" t="s">
        <v>0</v>
      </c>
      <c r="B2" s="83" t="s">
        <v>117</v>
      </c>
      <c r="C2" s="70" t="s">
        <v>118</v>
      </c>
      <c r="D2" s="71"/>
      <c r="E2" s="71"/>
      <c r="F2" s="72"/>
    </row>
    <row r="3" spans="1:9" ht="30" x14ac:dyDescent="0.25">
      <c r="A3" s="69"/>
      <c r="B3" s="84"/>
      <c r="C3" s="13" t="s">
        <v>119</v>
      </c>
      <c r="D3" s="13" t="s">
        <v>120</v>
      </c>
      <c r="E3" s="89" t="s">
        <v>121</v>
      </c>
      <c r="F3" s="13" t="s">
        <v>122</v>
      </c>
    </row>
    <row r="4" spans="1:9" x14ac:dyDescent="0.25">
      <c r="A4" s="14" t="s">
        <v>6</v>
      </c>
      <c r="B4" s="15">
        <v>113205.12432761891</v>
      </c>
      <c r="C4" s="85">
        <v>0.28233903583349895</v>
      </c>
      <c r="D4" s="85">
        <v>0.15127507639185067</v>
      </c>
      <c r="E4" s="85">
        <v>0.21003890533298814</v>
      </c>
      <c r="F4" s="85">
        <v>0.35634698244166219</v>
      </c>
    </row>
    <row r="5" spans="1:9" x14ac:dyDescent="0.25">
      <c r="A5" s="14" t="s">
        <v>7</v>
      </c>
      <c r="B5" s="15">
        <v>375617.01435283641</v>
      </c>
      <c r="C5" s="85">
        <v>4.6815640778936699E-2</v>
      </c>
      <c r="D5" s="85">
        <v>0.10659614421107159</v>
      </c>
      <c r="E5" s="85">
        <v>0.21062347852187699</v>
      </c>
      <c r="F5" s="85">
        <v>0.63596473648811469</v>
      </c>
    </row>
    <row r="6" spans="1:9" x14ac:dyDescent="0.25">
      <c r="A6" s="14" t="s">
        <v>8</v>
      </c>
      <c r="B6" s="15">
        <v>208398.5911904489</v>
      </c>
      <c r="C6" s="85">
        <v>0.1592051539855327</v>
      </c>
      <c r="D6" s="85">
        <v>0.13223199077861453</v>
      </c>
      <c r="E6" s="85">
        <v>0.18632065571801365</v>
      </c>
      <c r="F6" s="85">
        <v>0.52224219951783912</v>
      </c>
    </row>
    <row r="7" spans="1:9" x14ac:dyDescent="0.25">
      <c r="A7" s="14" t="s">
        <v>9</v>
      </c>
      <c r="B7" s="15">
        <v>330714.78413346008</v>
      </c>
      <c r="C7" s="85">
        <v>8.1700660599074465E-2</v>
      </c>
      <c r="D7" s="85">
        <v>0.34639158689972127</v>
      </c>
      <c r="E7" s="85">
        <v>0.14905695909132066</v>
      </c>
      <c r="F7" s="85">
        <v>0.42285079340988363</v>
      </c>
    </row>
    <row r="8" spans="1:9" x14ac:dyDescent="0.25">
      <c r="A8" s="14" t="s">
        <v>10</v>
      </c>
      <c r="B8" s="15">
        <v>587104.79853261414</v>
      </c>
      <c r="C8" s="85">
        <v>9.8962467762299722E-2</v>
      </c>
      <c r="D8" s="85">
        <v>0.2872437336418513</v>
      </c>
      <c r="E8" s="85">
        <v>0.14934307915204378</v>
      </c>
      <c r="F8" s="85">
        <v>0.46445071944380528</v>
      </c>
    </row>
    <row r="9" spans="1:9" x14ac:dyDescent="0.25">
      <c r="A9" s="14" t="s">
        <v>11</v>
      </c>
      <c r="B9" s="15">
        <v>242786.5554058649</v>
      </c>
      <c r="C9" s="85">
        <v>0.11932590129922682</v>
      </c>
      <c r="D9" s="85">
        <v>0.18798045453490919</v>
      </c>
      <c r="E9" s="85">
        <v>0.23069087807722163</v>
      </c>
      <c r="F9" s="85">
        <v>0.46200276608864232</v>
      </c>
    </row>
    <row r="10" spans="1:9" x14ac:dyDescent="0.25">
      <c r="A10" s="14" t="s">
        <v>12</v>
      </c>
      <c r="B10" s="15">
        <v>176087.98204358522</v>
      </c>
      <c r="C10" s="85">
        <v>0.12914228672262712</v>
      </c>
      <c r="D10" s="85">
        <v>0.19748975418094952</v>
      </c>
      <c r="E10" s="85">
        <v>0.24233288707383205</v>
      </c>
      <c r="F10" s="85">
        <v>0.43103507202259123</v>
      </c>
    </row>
    <row r="11" spans="1:9" x14ac:dyDescent="0.25">
      <c r="A11" s="14" t="s">
        <v>13</v>
      </c>
      <c r="B11" s="15">
        <v>100867.55724270031</v>
      </c>
      <c r="C11" s="85">
        <v>0.2349761104814983</v>
      </c>
      <c r="D11" s="85">
        <v>0.1736812581873883</v>
      </c>
      <c r="E11" s="85">
        <v>0.26290453287163867</v>
      </c>
      <c r="F11" s="85">
        <v>0.32843809845947464</v>
      </c>
    </row>
    <row r="12" spans="1:9" x14ac:dyDescent="0.25">
      <c r="A12" s="14" t="s">
        <v>14</v>
      </c>
      <c r="B12" s="15">
        <v>162920.72577948536</v>
      </c>
      <c r="C12" s="85">
        <v>0.3784980674641627</v>
      </c>
      <c r="D12" s="85">
        <v>5.9236090960228013E-2</v>
      </c>
      <c r="E12" s="85">
        <v>0.2118864938604372</v>
      </c>
      <c r="F12" s="85">
        <v>0.3503793477151721</v>
      </c>
    </row>
    <row r="13" spans="1:9" x14ac:dyDescent="0.25">
      <c r="A13" s="14" t="s">
        <v>15</v>
      </c>
      <c r="B13" s="15">
        <v>408951.75333787518</v>
      </c>
      <c r="C13" s="85">
        <v>6.8855526993408994E-2</v>
      </c>
      <c r="D13" s="85">
        <v>0.45641928277278038</v>
      </c>
      <c r="E13" s="85">
        <v>7.9772511283752956E-2</v>
      </c>
      <c r="F13" s="85">
        <v>0.39495267895005765</v>
      </c>
    </row>
    <row r="14" spans="1:9" x14ac:dyDescent="0.25">
      <c r="A14" s="14" t="s">
        <v>16</v>
      </c>
      <c r="B14" s="15">
        <v>1208057.7178478569</v>
      </c>
      <c r="C14" s="85">
        <v>0.10567941050045705</v>
      </c>
      <c r="D14" s="85">
        <v>0.23298978979846291</v>
      </c>
      <c r="E14" s="85">
        <v>0.13891910492004289</v>
      </c>
      <c r="F14" s="85">
        <v>0.52241169478103722</v>
      </c>
    </row>
    <row r="15" spans="1:9" x14ac:dyDescent="0.25">
      <c r="A15" s="14" t="s">
        <v>17</v>
      </c>
      <c r="B15" s="15">
        <v>169811.66866892827</v>
      </c>
      <c r="C15" s="85">
        <v>0.2586707544370056</v>
      </c>
      <c r="D15" s="85">
        <v>4.8517426023737563E-2</v>
      </c>
      <c r="E15" s="85">
        <v>0.19972145758457169</v>
      </c>
      <c r="F15" s="85">
        <v>0.49309036195468509</v>
      </c>
    </row>
    <row r="16" spans="1:9" x14ac:dyDescent="0.25">
      <c r="A16" s="14" t="s">
        <v>18</v>
      </c>
      <c r="B16" s="15">
        <v>168786.84385535162</v>
      </c>
      <c r="C16" s="85">
        <v>8.8296440270144133E-2</v>
      </c>
      <c r="D16" s="85">
        <v>0.29097720471845295</v>
      </c>
      <c r="E16" s="85">
        <v>0.1884622056523283</v>
      </c>
      <c r="F16" s="85">
        <v>0.43226414935907453</v>
      </c>
    </row>
    <row r="17" spans="1:6" x14ac:dyDescent="0.25">
      <c r="A17" s="14" t="s">
        <v>19</v>
      </c>
      <c r="B17" s="15">
        <v>1809488.578411544</v>
      </c>
      <c r="C17" s="85">
        <v>2.2156774029754286E-2</v>
      </c>
      <c r="D17" s="85">
        <v>0.23704635705374705</v>
      </c>
      <c r="E17" s="85">
        <v>0.13821851955819034</v>
      </c>
      <c r="F17" s="85">
        <v>0.60257834935830834</v>
      </c>
    </row>
    <row r="18" spans="1:6" x14ac:dyDescent="0.25">
      <c r="A18" s="14" t="s">
        <v>20</v>
      </c>
      <c r="B18" s="15">
        <v>173047.7327756545</v>
      </c>
      <c r="C18" s="85">
        <v>0.53289277972135929</v>
      </c>
      <c r="D18" s="85">
        <v>8.3642314100900575E-2</v>
      </c>
      <c r="E18" s="85">
        <v>0.13820654534815963</v>
      </c>
      <c r="F18" s="85">
        <v>0.24525836082958052</v>
      </c>
    </row>
    <row r="19" spans="1:6" x14ac:dyDescent="0.25">
      <c r="A19" s="14" t="s">
        <v>21</v>
      </c>
      <c r="B19" s="15">
        <v>601991.1652918749</v>
      </c>
      <c r="C19" s="85">
        <v>0.11839681244095657</v>
      </c>
      <c r="D19" s="85">
        <v>0.20151284568373598</v>
      </c>
      <c r="E19" s="85">
        <v>0.17946295949369334</v>
      </c>
      <c r="F19" s="85">
        <v>0.50062738238161419</v>
      </c>
    </row>
    <row r="20" spans="1:6" x14ac:dyDescent="0.25">
      <c r="A20" s="14" t="s">
        <v>22</v>
      </c>
      <c r="B20" s="15">
        <v>209425.11296362511</v>
      </c>
      <c r="C20" s="85">
        <v>0.1495339307092807</v>
      </c>
      <c r="D20" s="85">
        <v>0.15267845467713637</v>
      </c>
      <c r="E20" s="85">
        <v>0.17254680887507734</v>
      </c>
      <c r="F20" s="85">
        <v>0.52524080573850562</v>
      </c>
    </row>
    <row r="21" spans="1:6" x14ac:dyDescent="0.25">
      <c r="A21" s="14" t="s">
        <v>23</v>
      </c>
      <c r="B21" s="15">
        <v>89343.494085363025</v>
      </c>
      <c r="C21" s="85">
        <v>0.18609407595515962</v>
      </c>
      <c r="D21" s="85">
        <v>8.7371406387618242E-2</v>
      </c>
      <c r="E21" s="85">
        <v>0.26697124065090544</v>
      </c>
      <c r="F21" s="85">
        <v>0.45956327700631666</v>
      </c>
    </row>
    <row r="22" spans="1:6" x14ac:dyDescent="0.25">
      <c r="A22" s="14" t="s">
        <v>24</v>
      </c>
      <c r="B22" s="15">
        <v>148596.6403804119</v>
      </c>
      <c r="C22" s="85">
        <v>0.21366388587249224</v>
      </c>
      <c r="D22" s="85">
        <v>0.15633629957715137</v>
      </c>
      <c r="E22" s="85">
        <v>0.22422036449777197</v>
      </c>
      <c r="F22" s="85">
        <v>0.40577945005258442</v>
      </c>
    </row>
    <row r="23" spans="1:6" x14ac:dyDescent="0.25">
      <c r="A23" s="14" t="s">
        <v>25</v>
      </c>
      <c r="B23" s="15">
        <v>428351.81499323359</v>
      </c>
      <c r="C23" s="85">
        <v>0.20234098059650554</v>
      </c>
      <c r="D23" s="85">
        <v>7.852080146261177E-2</v>
      </c>
      <c r="E23" s="85">
        <v>0.19703083787192285</v>
      </c>
      <c r="F23" s="85">
        <v>0.52210738006895985</v>
      </c>
    </row>
    <row r="24" spans="1:6" x14ac:dyDescent="0.25">
      <c r="A24" s="14" t="s">
        <v>26</v>
      </c>
      <c r="B24" s="15">
        <v>2002673.0846169419</v>
      </c>
      <c r="C24" s="85">
        <v>5.6297615506623863E-2</v>
      </c>
      <c r="D24" s="85">
        <v>0.22570313863350863</v>
      </c>
      <c r="E24" s="85">
        <v>0.12003283125278459</v>
      </c>
      <c r="F24" s="85">
        <v>0.59796641460708289</v>
      </c>
    </row>
    <row r="25" spans="1:6" x14ac:dyDescent="0.25">
      <c r="A25" s="14" t="s">
        <v>27</v>
      </c>
      <c r="B25" s="15">
        <v>157734.29995320371</v>
      </c>
      <c r="C25" s="85">
        <v>0.18637198380473505</v>
      </c>
      <c r="D25" s="85">
        <v>7.7638110853213135E-2</v>
      </c>
      <c r="E25" s="85">
        <v>0.16646078505557224</v>
      </c>
      <c r="F25" s="85">
        <v>0.56952912028647962</v>
      </c>
    </row>
    <row r="26" spans="1:6" x14ac:dyDescent="0.25">
      <c r="A26" s="14" t="s">
        <v>28</v>
      </c>
      <c r="B26" s="15">
        <v>286201.50777867442</v>
      </c>
      <c r="C26" s="85">
        <v>0.16462125380751205</v>
      </c>
      <c r="D26" s="85">
        <v>0.30730275962979436</v>
      </c>
      <c r="E26" s="85">
        <v>0.13716372744361202</v>
      </c>
      <c r="F26" s="85">
        <v>0.39091225911908151</v>
      </c>
    </row>
    <row r="27" spans="1:6" x14ac:dyDescent="0.25">
      <c r="A27" s="14" t="s">
        <v>29</v>
      </c>
      <c r="B27" s="15">
        <v>322480.52739384712</v>
      </c>
      <c r="C27" s="85">
        <v>0.30475270168897151</v>
      </c>
      <c r="D27" s="85">
        <v>0.16778466958932031</v>
      </c>
      <c r="E27" s="85">
        <v>0.17050112632442771</v>
      </c>
      <c r="F27" s="85">
        <v>0.35696150239728036</v>
      </c>
    </row>
    <row r="28" spans="1:6" x14ac:dyDescent="0.25">
      <c r="A28" s="14" t="s">
        <v>30</v>
      </c>
      <c r="B28" s="15">
        <v>223255.66174010979</v>
      </c>
      <c r="C28" s="85">
        <v>0.43801794147288847</v>
      </c>
      <c r="D28" s="85">
        <v>5.0565448595359989E-2</v>
      </c>
      <c r="E28" s="85">
        <v>0.19855777197351673</v>
      </c>
      <c r="F28" s="85">
        <v>0.31285883795823483</v>
      </c>
    </row>
    <row r="29" spans="1:6" x14ac:dyDescent="0.25">
      <c r="A29" s="14" t="s">
        <v>31</v>
      </c>
      <c r="B29" s="15">
        <v>128938.5168006602</v>
      </c>
      <c r="C29" s="85">
        <v>0.26542974973048911</v>
      </c>
      <c r="D29" s="85">
        <v>0.15543944630391762</v>
      </c>
      <c r="E29" s="85">
        <v>0.24215761471306319</v>
      </c>
      <c r="F29" s="85">
        <v>0.33697318925253006</v>
      </c>
    </row>
    <row r="30" spans="1:6" x14ac:dyDescent="0.25">
      <c r="A30" s="14" t="s">
        <v>32</v>
      </c>
      <c r="B30" s="15">
        <v>115872.68804315821</v>
      </c>
      <c r="C30" s="85">
        <v>0.22370834849670654</v>
      </c>
      <c r="D30" s="85">
        <v>0.16617968294986807</v>
      </c>
      <c r="E30" s="85">
        <v>0.23287996060757749</v>
      </c>
      <c r="F30" s="85">
        <v>0.37723200794584782</v>
      </c>
    </row>
    <row r="31" spans="1:6" x14ac:dyDescent="0.25">
      <c r="A31" s="14" t="s">
        <v>33</v>
      </c>
      <c r="B31" s="15">
        <v>440633.95647575345</v>
      </c>
      <c r="C31" s="85">
        <v>0.1001042569119874</v>
      </c>
      <c r="D31" s="85">
        <v>0.25789117911810766</v>
      </c>
      <c r="E31" s="85">
        <v>0.17695690291565805</v>
      </c>
      <c r="F31" s="85">
        <v>0.46504766105424694</v>
      </c>
    </row>
    <row r="32" spans="1:6" x14ac:dyDescent="0.25">
      <c r="A32" s="14" t="s">
        <v>34</v>
      </c>
      <c r="B32" s="15">
        <v>144025.06170871621</v>
      </c>
      <c r="C32" s="85">
        <v>0.22174911128358843</v>
      </c>
      <c r="D32" s="85">
        <v>4.6227028717497683E-2</v>
      </c>
      <c r="E32" s="85">
        <v>0.22417342949633298</v>
      </c>
      <c r="F32" s="85">
        <v>0.50785043050258083</v>
      </c>
    </row>
    <row r="33" spans="1:6" x14ac:dyDescent="0.25">
      <c r="A33" s="14" t="s">
        <v>35</v>
      </c>
      <c r="B33" s="15">
        <v>17762387.722544793</v>
      </c>
      <c r="C33" s="85">
        <v>2.6324680097251484E-3</v>
      </c>
      <c r="D33" s="85">
        <v>0.10747397564322342</v>
      </c>
      <c r="E33" s="85">
        <v>0.10175444217015694</v>
      </c>
      <c r="F33" s="85">
        <v>0.78813911417689453</v>
      </c>
    </row>
    <row r="34" spans="1:6" x14ac:dyDescent="0.25">
      <c r="A34" s="14" t="s">
        <v>36</v>
      </c>
      <c r="B34" s="15">
        <v>238146.78398157016</v>
      </c>
      <c r="C34" s="85">
        <v>6.0163205178458752E-2</v>
      </c>
      <c r="D34" s="85">
        <v>3.912271835889497E-2</v>
      </c>
      <c r="E34" s="85">
        <v>0.33568659830553899</v>
      </c>
      <c r="F34" s="85">
        <v>0.5650274781571073</v>
      </c>
    </row>
    <row r="35" spans="1:6" x14ac:dyDescent="0.25">
      <c r="A35" s="14" t="s">
        <v>37</v>
      </c>
      <c r="B35" s="15">
        <v>926764.47225446929</v>
      </c>
      <c r="C35" s="85">
        <v>0.10386737805414517</v>
      </c>
      <c r="D35" s="85">
        <v>0.3211257146932337</v>
      </c>
      <c r="E35" s="85">
        <v>0.12668654150532127</v>
      </c>
      <c r="F35" s="85">
        <v>0.44832036574729989</v>
      </c>
    </row>
    <row r="36" spans="1:6" x14ac:dyDescent="0.25">
      <c r="A36" s="14" t="s">
        <v>38</v>
      </c>
      <c r="B36" s="15">
        <v>300664.44106174493</v>
      </c>
      <c r="C36" s="85">
        <v>0.14337427462785488</v>
      </c>
      <c r="D36" s="85">
        <v>0.53260226059410698</v>
      </c>
      <c r="E36" s="85">
        <v>0.11157850733052165</v>
      </c>
      <c r="F36" s="85">
        <v>0.2124449574475164</v>
      </c>
    </row>
    <row r="37" spans="1:6" x14ac:dyDescent="0.25">
      <c r="A37" s="14" t="s">
        <v>39</v>
      </c>
      <c r="B37" s="15">
        <v>229708.71860896258</v>
      </c>
      <c r="C37" s="85">
        <v>0.15993806504969482</v>
      </c>
      <c r="D37" s="85">
        <v>0.20827173871337135</v>
      </c>
      <c r="E37" s="85">
        <v>0.21191478153842611</v>
      </c>
      <c r="F37" s="85">
        <v>0.41987541469850781</v>
      </c>
    </row>
    <row r="38" spans="1:6" x14ac:dyDescent="0.25">
      <c r="A38" s="14" t="s">
        <v>40</v>
      </c>
      <c r="B38" s="15">
        <v>45874.158047554083</v>
      </c>
      <c r="C38" s="85">
        <v>0.32654619544471847</v>
      </c>
      <c r="D38" s="85">
        <v>4.7437471721977639E-2</v>
      </c>
      <c r="E38" s="85">
        <v>0.30338205891115527</v>
      </c>
      <c r="F38" s="85">
        <v>0.32263427392214855</v>
      </c>
    </row>
    <row r="39" spans="1:6" x14ac:dyDescent="0.25">
      <c r="A39" s="14" t="s">
        <v>41</v>
      </c>
      <c r="B39" s="15">
        <v>398819.59763590648</v>
      </c>
      <c r="C39" s="85">
        <v>0.23381545396373574</v>
      </c>
      <c r="D39" s="85">
        <v>8.5715994776739232E-2</v>
      </c>
      <c r="E39" s="85">
        <v>0.16264932662496834</v>
      </c>
      <c r="F39" s="85">
        <v>0.51781922463455676</v>
      </c>
    </row>
    <row r="40" spans="1:6" x14ac:dyDescent="0.25">
      <c r="A40" s="14" t="s">
        <v>42</v>
      </c>
      <c r="B40" s="15">
        <v>91977.785196502926</v>
      </c>
      <c r="C40" s="85">
        <v>0.45317347949616082</v>
      </c>
      <c r="D40" s="85">
        <v>6.2931417451527263E-2</v>
      </c>
      <c r="E40" s="85">
        <v>0.22228361188578763</v>
      </c>
      <c r="F40" s="85">
        <v>0.26161149116652438</v>
      </c>
    </row>
    <row r="41" spans="1:6" x14ac:dyDescent="0.25">
      <c r="A41" s="16" t="s">
        <v>43</v>
      </c>
      <c r="B41" s="17">
        <v>31529714.639462903</v>
      </c>
      <c r="C41" s="86">
        <v>5.7030281977624407E-2</v>
      </c>
      <c r="D41" s="86">
        <v>0.15558582094813123</v>
      </c>
      <c r="E41" s="86">
        <v>0.12763313046268018</v>
      </c>
      <c r="F41" s="86">
        <v>0.65975076661156429</v>
      </c>
    </row>
    <row r="42" spans="1:6" x14ac:dyDescent="0.25">
      <c r="A42" s="16" t="s">
        <v>44</v>
      </c>
      <c r="B42" s="17">
        <v>2076841443.0636599</v>
      </c>
      <c r="C42" s="86">
        <v>1.674406447198443E-2</v>
      </c>
      <c r="D42" s="86">
        <v>0.20294115653817718</v>
      </c>
      <c r="E42" s="86">
        <v>9.445892546279315E-2</v>
      </c>
      <c r="F42" s="86">
        <v>0.68585585353261291</v>
      </c>
    </row>
    <row r="44" spans="1:6" x14ac:dyDescent="0.25">
      <c r="A44" s="39" t="s">
        <v>74</v>
      </c>
    </row>
  </sheetData>
  <mergeCells count="4">
    <mergeCell ref="A2:A3"/>
    <mergeCell ref="B2:B3"/>
    <mergeCell ref="C2:F2"/>
    <mergeCell ref="A1:F1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1"/>
  <sheetViews>
    <sheetView topLeftCell="A7" workbookViewId="0">
      <selection activeCell="P10" sqref="P10"/>
    </sheetView>
  </sheetViews>
  <sheetFormatPr defaultColWidth="14.42578125" defaultRowHeight="15" customHeight="1" x14ac:dyDescent="0.25"/>
  <cols>
    <col min="1" max="1" width="37.28515625" customWidth="1"/>
    <col min="2" max="26" width="8.7109375" customWidth="1"/>
  </cols>
  <sheetData>
    <row r="1" spans="1:11" ht="15" customHeight="1" x14ac:dyDescent="0.25">
      <c r="A1" s="67" t="s">
        <v>54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1" ht="14.25" customHeight="1" x14ac:dyDescent="0.25">
      <c r="B2" s="18">
        <v>2003</v>
      </c>
      <c r="C2" s="18">
        <v>2016</v>
      </c>
    </row>
    <row r="3" spans="1:11" ht="14.25" customHeight="1" x14ac:dyDescent="0.25">
      <c r="A3" s="18" t="s">
        <v>50</v>
      </c>
      <c r="B3" s="18">
        <v>1.9</v>
      </c>
      <c r="C3" s="18">
        <v>2.5</v>
      </c>
    </row>
    <row r="4" spans="1:11" ht="14.25" customHeight="1" x14ac:dyDescent="0.25">
      <c r="A4" s="18" t="s">
        <v>51</v>
      </c>
      <c r="B4" s="18">
        <v>0.8</v>
      </c>
      <c r="C4" s="18">
        <v>1.3</v>
      </c>
    </row>
    <row r="5" spans="1:11" ht="14.25" customHeight="1" x14ac:dyDescent="0.25">
      <c r="A5" s="18" t="s">
        <v>52</v>
      </c>
      <c r="B5" s="18">
        <f t="shared" ref="B5:C5" si="0">B3-B4</f>
        <v>1.0999999999999999</v>
      </c>
      <c r="C5" s="18">
        <f t="shared" si="0"/>
        <v>1.2</v>
      </c>
    </row>
    <row r="6" spans="1:11" ht="14.25" customHeight="1" x14ac:dyDescent="0.25"/>
    <row r="7" spans="1:11" ht="14.25" customHeight="1" x14ac:dyDescent="0.25"/>
    <row r="8" spans="1:11" ht="14.25" customHeight="1" x14ac:dyDescent="0.25"/>
    <row r="9" spans="1:11" ht="14.25" customHeight="1" x14ac:dyDescent="0.25"/>
    <row r="10" spans="1:11" ht="14.25" customHeight="1" x14ac:dyDescent="0.25"/>
    <row r="11" spans="1:11" ht="14.25" customHeight="1" x14ac:dyDescent="0.25"/>
    <row r="12" spans="1:11" ht="14.25" customHeight="1" x14ac:dyDescent="0.25">
      <c r="A12" s="18" t="s">
        <v>53</v>
      </c>
    </row>
    <row r="13" spans="1:11" ht="14.25" customHeight="1" x14ac:dyDescent="0.25"/>
    <row r="14" spans="1:11" ht="14.25" customHeight="1" x14ac:dyDescent="0.25"/>
    <row r="15" spans="1:11" ht="14.25" customHeight="1" x14ac:dyDescent="0.25"/>
    <row r="16" spans="1:11" ht="14.25" customHeight="1" x14ac:dyDescent="0.25"/>
    <row r="17" spans="1:1" ht="14.25" customHeight="1" x14ac:dyDescent="0.25"/>
    <row r="18" spans="1:1" ht="14.25" customHeight="1" x14ac:dyDescent="0.25"/>
    <row r="19" spans="1:1" ht="14.25" customHeight="1" x14ac:dyDescent="0.25"/>
    <row r="20" spans="1:1" ht="14.25" customHeight="1" x14ac:dyDescent="0.25"/>
    <row r="21" spans="1:1" ht="14.25" customHeight="1" x14ac:dyDescent="0.25"/>
    <row r="22" spans="1:1" ht="14.25" customHeight="1" x14ac:dyDescent="0.25"/>
    <row r="23" spans="1:1" ht="14.25" customHeight="1" x14ac:dyDescent="0.25"/>
    <row r="24" spans="1:1" ht="14.25" customHeight="1" x14ac:dyDescent="0.25"/>
    <row r="25" spans="1:1" ht="14.25" customHeight="1" x14ac:dyDescent="0.25"/>
    <row r="26" spans="1:1" ht="14.25" customHeight="1" x14ac:dyDescent="0.25"/>
    <row r="27" spans="1:1" ht="14.25" customHeight="1" x14ac:dyDescent="0.25"/>
    <row r="28" spans="1:1" ht="14.25" customHeight="1" x14ac:dyDescent="0.25"/>
    <row r="29" spans="1:1" ht="14.25" customHeight="1" x14ac:dyDescent="0.25">
      <c r="A29" s="39" t="s">
        <v>73</v>
      </c>
    </row>
    <row r="30" spans="1:1" ht="14.25" customHeight="1" x14ac:dyDescent="0.25"/>
    <row r="31" spans="1:1" ht="14.25" customHeight="1" x14ac:dyDescent="0.25"/>
    <row r="32" spans="1: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  <row r="1001" ht="14.25" customHeight="1" x14ac:dyDescent="0.25"/>
  </sheetData>
  <mergeCells count="1">
    <mergeCell ref="A1:K1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>
      <selection activeCell="L17" sqref="L17"/>
    </sheetView>
  </sheetViews>
  <sheetFormatPr defaultRowHeight="15" x14ac:dyDescent="0.25"/>
  <cols>
    <col min="1" max="1" width="19.85546875" customWidth="1"/>
    <col min="11" max="11" width="10.85546875" customWidth="1"/>
  </cols>
  <sheetData>
    <row r="1" spans="1:11" x14ac:dyDescent="0.25">
      <c r="A1" s="67" t="s">
        <v>55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0" spans="1:1" x14ac:dyDescent="0.25">
      <c r="A20" s="39" t="s">
        <v>72</v>
      </c>
    </row>
  </sheetData>
  <mergeCells count="1">
    <mergeCell ref="A1:K1"/>
  </mergeCells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workbookViewId="0">
      <selection activeCell="D2" sqref="D2:E2"/>
    </sheetView>
  </sheetViews>
  <sheetFormatPr defaultColWidth="14.42578125" defaultRowHeight="15" x14ac:dyDescent="0.25"/>
  <cols>
    <col min="6" max="6" width="7" customWidth="1"/>
  </cols>
  <sheetData>
    <row r="1" spans="1:9" ht="47.45" customHeight="1" x14ac:dyDescent="0.25">
      <c r="A1" s="88" t="s">
        <v>56</v>
      </c>
      <c r="B1" s="88"/>
      <c r="C1" s="88"/>
      <c r="D1" s="88"/>
      <c r="E1" s="88"/>
      <c r="F1" s="19"/>
      <c r="G1" s="19"/>
      <c r="H1" s="19"/>
      <c r="I1" s="19"/>
    </row>
    <row r="2" spans="1:9" x14ac:dyDescent="0.25">
      <c r="A2" s="73" t="s">
        <v>0</v>
      </c>
      <c r="B2" s="74" t="s">
        <v>57</v>
      </c>
      <c r="C2" s="72"/>
      <c r="D2" s="75" t="s">
        <v>58</v>
      </c>
      <c r="E2" s="72"/>
    </row>
    <row r="3" spans="1:9" ht="45" x14ac:dyDescent="0.25">
      <c r="A3" s="69"/>
      <c r="B3" s="20" t="s">
        <v>59</v>
      </c>
      <c r="C3" s="20" t="s">
        <v>60</v>
      </c>
      <c r="D3" s="20" t="s">
        <v>61</v>
      </c>
      <c r="E3" s="20" t="s">
        <v>60</v>
      </c>
    </row>
    <row r="4" spans="1:9" x14ac:dyDescent="0.25">
      <c r="A4" s="21" t="s">
        <v>6</v>
      </c>
      <c r="B4" s="22">
        <v>6696</v>
      </c>
      <c r="C4" s="22">
        <v>58992</v>
      </c>
      <c r="D4" s="22">
        <v>1829</v>
      </c>
      <c r="E4" s="22">
        <v>29536</v>
      </c>
    </row>
    <row r="5" spans="1:9" x14ac:dyDescent="0.25">
      <c r="A5" s="23" t="s">
        <v>7</v>
      </c>
      <c r="B5" s="22">
        <v>3471</v>
      </c>
      <c r="C5" s="22">
        <v>20716</v>
      </c>
      <c r="D5" s="22">
        <v>241</v>
      </c>
      <c r="E5" s="22">
        <v>3434</v>
      </c>
    </row>
    <row r="6" spans="1:9" x14ac:dyDescent="0.25">
      <c r="A6" s="23" t="s">
        <v>8</v>
      </c>
      <c r="B6" s="22">
        <v>7450</v>
      </c>
      <c r="C6" s="22">
        <v>43809</v>
      </c>
      <c r="D6" s="22">
        <v>2535</v>
      </c>
      <c r="E6" s="22">
        <v>22189</v>
      </c>
    </row>
    <row r="7" spans="1:9" x14ac:dyDescent="0.25">
      <c r="A7" s="23" t="s">
        <v>9</v>
      </c>
      <c r="B7" s="22">
        <v>5631</v>
      </c>
      <c r="C7" s="22">
        <v>29642</v>
      </c>
      <c r="D7" s="22">
        <v>778</v>
      </c>
      <c r="E7" s="22">
        <v>8985</v>
      </c>
    </row>
    <row r="8" spans="1:9" x14ac:dyDescent="0.25">
      <c r="A8" s="23" t="s">
        <v>10</v>
      </c>
      <c r="B8" s="22">
        <v>16739</v>
      </c>
      <c r="C8" s="22">
        <v>88788</v>
      </c>
      <c r="D8" s="22">
        <v>2048</v>
      </c>
      <c r="E8" s="22">
        <v>34647</v>
      </c>
    </row>
    <row r="9" spans="1:9" x14ac:dyDescent="0.25">
      <c r="A9" s="23" t="s">
        <v>11</v>
      </c>
      <c r="B9" s="22">
        <v>14024</v>
      </c>
      <c r="C9" s="22">
        <v>88400</v>
      </c>
      <c r="D9" s="22">
        <v>878</v>
      </c>
      <c r="E9" s="22">
        <v>14152</v>
      </c>
    </row>
    <row r="10" spans="1:9" x14ac:dyDescent="0.25">
      <c r="A10" s="23" t="s">
        <v>12</v>
      </c>
      <c r="B10" s="22">
        <v>10960</v>
      </c>
      <c r="C10" s="22">
        <v>62774</v>
      </c>
      <c r="D10" s="22">
        <v>951</v>
      </c>
      <c r="E10" s="22">
        <v>14327</v>
      </c>
    </row>
    <row r="11" spans="1:9" x14ac:dyDescent="0.25">
      <c r="A11" s="23" t="s">
        <v>13</v>
      </c>
      <c r="B11" s="22">
        <v>2983</v>
      </c>
      <c r="C11" s="22">
        <v>20923</v>
      </c>
      <c r="D11" s="22">
        <v>678</v>
      </c>
      <c r="E11" s="22">
        <v>9205</v>
      </c>
    </row>
    <row r="12" spans="1:9" x14ac:dyDescent="0.25">
      <c r="A12" s="23" t="s">
        <v>14</v>
      </c>
      <c r="B12" s="22">
        <v>13484</v>
      </c>
      <c r="C12" s="22">
        <v>94326</v>
      </c>
      <c r="D12" s="22">
        <v>4008</v>
      </c>
      <c r="E12" s="22">
        <v>71419</v>
      </c>
    </row>
    <row r="13" spans="1:9" x14ac:dyDescent="0.25">
      <c r="A13" s="23" t="s">
        <v>15</v>
      </c>
      <c r="B13" s="22">
        <v>7591</v>
      </c>
      <c r="C13" s="22">
        <v>48677</v>
      </c>
      <c r="D13" s="22">
        <v>932</v>
      </c>
      <c r="E13" s="22">
        <v>7426</v>
      </c>
    </row>
    <row r="14" spans="1:9" x14ac:dyDescent="0.25">
      <c r="A14" s="23" t="s">
        <v>16</v>
      </c>
      <c r="B14" s="22">
        <v>44624</v>
      </c>
      <c r="C14" s="22">
        <v>258614</v>
      </c>
      <c r="D14" s="22">
        <v>2510</v>
      </c>
      <c r="E14" s="22">
        <v>28788</v>
      </c>
    </row>
    <row r="15" spans="1:9" x14ac:dyDescent="0.25">
      <c r="A15" s="23" t="s">
        <v>17</v>
      </c>
      <c r="B15" s="22">
        <v>7225</v>
      </c>
      <c r="C15" s="22">
        <v>45567</v>
      </c>
      <c r="D15" s="22">
        <v>960</v>
      </c>
      <c r="E15" s="22">
        <v>18243</v>
      </c>
    </row>
    <row r="16" spans="1:9" x14ac:dyDescent="0.25">
      <c r="A16" s="23" t="s">
        <v>18</v>
      </c>
      <c r="B16" s="22">
        <v>8210</v>
      </c>
      <c r="C16" s="22">
        <v>48345</v>
      </c>
      <c r="D16" s="22">
        <v>239</v>
      </c>
      <c r="E16" s="22">
        <v>3769</v>
      </c>
    </row>
    <row r="17" spans="1:5" x14ac:dyDescent="0.25">
      <c r="A17" s="23" t="s">
        <v>19</v>
      </c>
      <c r="B17" s="22">
        <v>9290</v>
      </c>
      <c r="C17" s="22">
        <v>51371</v>
      </c>
      <c r="D17" s="22">
        <v>3387</v>
      </c>
      <c r="E17" s="22">
        <v>37136</v>
      </c>
    </row>
    <row r="18" spans="1:5" x14ac:dyDescent="0.25">
      <c r="A18" s="23" t="s">
        <v>20</v>
      </c>
      <c r="B18" s="22">
        <v>4811</v>
      </c>
      <c r="C18" s="22">
        <v>26859</v>
      </c>
      <c r="D18" s="22">
        <v>2153</v>
      </c>
      <c r="E18" s="22">
        <v>19552</v>
      </c>
    </row>
    <row r="19" spans="1:5" x14ac:dyDescent="0.25">
      <c r="A19" s="23" t="s">
        <v>21</v>
      </c>
      <c r="B19" s="22">
        <v>18328</v>
      </c>
      <c r="C19" s="22">
        <v>104120</v>
      </c>
      <c r="D19" s="22">
        <v>2776</v>
      </c>
      <c r="E19" s="22">
        <v>29558</v>
      </c>
    </row>
    <row r="20" spans="1:5" x14ac:dyDescent="0.25">
      <c r="A20" s="23" t="s">
        <v>22</v>
      </c>
      <c r="B20" s="22">
        <v>9508</v>
      </c>
      <c r="C20" s="22">
        <v>54699</v>
      </c>
      <c r="D20" s="22">
        <v>1328</v>
      </c>
      <c r="E20" s="22">
        <v>14909</v>
      </c>
    </row>
    <row r="21" spans="1:5" x14ac:dyDescent="0.25">
      <c r="A21" s="23" t="s">
        <v>23</v>
      </c>
      <c r="B21" s="22">
        <v>5488</v>
      </c>
      <c r="C21" s="22">
        <v>27443</v>
      </c>
      <c r="D21" s="22">
        <v>940</v>
      </c>
      <c r="E21" s="22">
        <v>13680</v>
      </c>
    </row>
    <row r="22" spans="1:5" x14ac:dyDescent="0.25">
      <c r="A22" s="23" t="s">
        <v>24</v>
      </c>
      <c r="B22" s="22">
        <v>9313</v>
      </c>
      <c r="C22" s="22">
        <v>53753</v>
      </c>
      <c r="D22" s="22">
        <v>521</v>
      </c>
      <c r="E22" s="22">
        <v>5592</v>
      </c>
    </row>
    <row r="23" spans="1:5" x14ac:dyDescent="0.25">
      <c r="A23" s="23" t="s">
        <v>25</v>
      </c>
      <c r="B23" s="22">
        <v>19513</v>
      </c>
      <c r="C23" s="22">
        <v>117123</v>
      </c>
      <c r="D23" s="22">
        <v>5145</v>
      </c>
      <c r="E23" s="22">
        <v>90908</v>
      </c>
    </row>
    <row r="24" spans="1:5" x14ac:dyDescent="0.25">
      <c r="A24" s="23" t="s">
        <v>26</v>
      </c>
      <c r="B24" s="22">
        <v>45333</v>
      </c>
      <c r="C24" s="22">
        <v>269485</v>
      </c>
      <c r="D24" s="22">
        <v>5264</v>
      </c>
      <c r="E24" s="22">
        <v>68918</v>
      </c>
    </row>
    <row r="25" spans="1:5" x14ac:dyDescent="0.25">
      <c r="A25" s="23" t="s">
        <v>27</v>
      </c>
      <c r="B25" s="22">
        <v>10281</v>
      </c>
      <c r="C25" s="22">
        <v>61364</v>
      </c>
      <c r="D25" s="22">
        <v>1998</v>
      </c>
      <c r="E25" s="22">
        <v>25392</v>
      </c>
    </row>
    <row r="26" spans="1:5" x14ac:dyDescent="0.25">
      <c r="A26" s="23" t="s">
        <v>28</v>
      </c>
      <c r="B26" s="22">
        <v>14320</v>
      </c>
      <c r="C26" s="22">
        <v>86377</v>
      </c>
      <c r="D26" s="22">
        <v>356</v>
      </c>
      <c r="E26" s="22">
        <v>5001</v>
      </c>
    </row>
    <row r="27" spans="1:5" x14ac:dyDescent="0.25">
      <c r="A27" s="23" t="s">
        <v>29</v>
      </c>
      <c r="B27" s="22">
        <v>30828</v>
      </c>
      <c r="C27" s="22">
        <v>204608</v>
      </c>
      <c r="D27" s="22">
        <v>2730</v>
      </c>
      <c r="E27" s="22">
        <v>34213</v>
      </c>
    </row>
    <row r="28" spans="1:5" x14ac:dyDescent="0.25">
      <c r="A28" s="23" t="s">
        <v>30</v>
      </c>
      <c r="B28" s="22">
        <v>40508</v>
      </c>
      <c r="C28" s="22">
        <v>292413</v>
      </c>
      <c r="D28" s="22">
        <v>1446</v>
      </c>
      <c r="E28" s="22">
        <v>26887</v>
      </c>
    </row>
    <row r="29" spans="1:5" x14ac:dyDescent="0.25">
      <c r="A29" s="23" t="s">
        <v>31</v>
      </c>
      <c r="B29" s="22">
        <v>13672</v>
      </c>
      <c r="C29" s="22">
        <v>65029</v>
      </c>
      <c r="D29" s="22">
        <v>1179</v>
      </c>
      <c r="E29" s="22">
        <v>9672</v>
      </c>
    </row>
    <row r="30" spans="1:5" x14ac:dyDescent="0.25">
      <c r="A30" s="23" t="s">
        <v>32</v>
      </c>
      <c r="B30" s="22">
        <v>6605</v>
      </c>
      <c r="C30" s="22">
        <v>35173</v>
      </c>
      <c r="D30" s="22">
        <v>1251</v>
      </c>
      <c r="E30" s="22">
        <v>11878</v>
      </c>
    </row>
    <row r="31" spans="1:5" x14ac:dyDescent="0.25">
      <c r="A31" s="23" t="s">
        <v>33</v>
      </c>
      <c r="B31" s="22">
        <v>14723</v>
      </c>
      <c r="C31" s="22">
        <v>91703</v>
      </c>
      <c r="D31" s="22">
        <v>898</v>
      </c>
      <c r="E31" s="22">
        <v>15831</v>
      </c>
    </row>
    <row r="32" spans="1:5" x14ac:dyDescent="0.25">
      <c r="A32" s="23" t="s">
        <v>34</v>
      </c>
      <c r="B32" s="22">
        <v>13915</v>
      </c>
      <c r="C32" s="22">
        <v>82125</v>
      </c>
      <c r="D32" s="22">
        <v>379</v>
      </c>
      <c r="E32" s="22">
        <v>7600</v>
      </c>
    </row>
    <row r="33" spans="1:5" x14ac:dyDescent="0.25">
      <c r="A33" s="23" t="s">
        <v>35</v>
      </c>
      <c r="B33" s="22">
        <v>5790</v>
      </c>
      <c r="C33" s="22">
        <v>36958</v>
      </c>
      <c r="D33" s="22">
        <v>803</v>
      </c>
      <c r="E33" s="22">
        <v>8380</v>
      </c>
    </row>
    <row r="34" spans="1:5" x14ac:dyDescent="0.25">
      <c r="A34" s="23" t="s">
        <v>36</v>
      </c>
      <c r="B34" s="22">
        <v>7100</v>
      </c>
      <c r="C34" s="22">
        <v>33109</v>
      </c>
      <c r="D34" s="22">
        <v>1200</v>
      </c>
      <c r="E34" s="22">
        <v>20062</v>
      </c>
    </row>
    <row r="35" spans="1:5" x14ac:dyDescent="0.25">
      <c r="A35" s="23" t="s">
        <v>37</v>
      </c>
      <c r="B35" s="22">
        <v>27350</v>
      </c>
      <c r="C35" s="22">
        <v>159615</v>
      </c>
      <c r="D35" s="22">
        <v>2990</v>
      </c>
      <c r="E35" s="22">
        <v>39729</v>
      </c>
    </row>
    <row r="36" spans="1:5" x14ac:dyDescent="0.25">
      <c r="A36" s="23" t="s">
        <v>38</v>
      </c>
      <c r="B36" s="22">
        <v>14202</v>
      </c>
      <c r="C36" s="22">
        <v>96516</v>
      </c>
      <c r="D36" s="22">
        <v>1071</v>
      </c>
      <c r="E36" s="22">
        <v>17034</v>
      </c>
    </row>
    <row r="37" spans="1:5" x14ac:dyDescent="0.25">
      <c r="A37" s="23" t="s">
        <v>39</v>
      </c>
      <c r="B37" s="22">
        <v>14358</v>
      </c>
      <c r="C37" s="22">
        <v>90937</v>
      </c>
      <c r="D37" s="22">
        <v>655</v>
      </c>
      <c r="E37" s="22">
        <v>8529</v>
      </c>
    </row>
    <row r="38" spans="1:5" x14ac:dyDescent="0.25">
      <c r="A38" s="23" t="s">
        <v>40</v>
      </c>
      <c r="B38" s="22">
        <v>4334</v>
      </c>
      <c r="C38" s="22">
        <v>24246</v>
      </c>
      <c r="D38" s="22">
        <v>378</v>
      </c>
      <c r="E38" s="22">
        <v>3043</v>
      </c>
    </row>
    <row r="39" spans="1:5" x14ac:dyDescent="0.25">
      <c r="A39" s="23" t="s">
        <v>41</v>
      </c>
      <c r="B39" s="22">
        <v>18762</v>
      </c>
      <c r="C39" s="22">
        <v>108335</v>
      </c>
      <c r="D39" s="22">
        <v>2815</v>
      </c>
      <c r="E39" s="22">
        <v>97226</v>
      </c>
    </row>
    <row r="40" spans="1:5" x14ac:dyDescent="0.25">
      <c r="A40" s="23" t="s">
        <v>42</v>
      </c>
      <c r="B40" s="22">
        <v>9666</v>
      </c>
      <c r="C40" s="22">
        <v>58362</v>
      </c>
      <c r="D40" s="22">
        <v>417</v>
      </c>
      <c r="E40" s="22">
        <v>5404</v>
      </c>
    </row>
    <row r="41" spans="1:5" x14ac:dyDescent="0.25">
      <c r="A41" s="24" t="s">
        <v>43</v>
      </c>
      <c r="B41" s="25">
        <v>509636</v>
      </c>
      <c r="C41" s="25">
        <v>3097487</v>
      </c>
      <c r="D41" s="25">
        <v>58132</v>
      </c>
      <c r="E41" s="25">
        <v>860065</v>
      </c>
    </row>
    <row r="42" spans="1:5" x14ac:dyDescent="0.25">
      <c r="A42" s="24" t="s">
        <v>62</v>
      </c>
      <c r="B42" s="25">
        <v>8068262</v>
      </c>
      <c r="C42" s="25">
        <v>51657286</v>
      </c>
      <c r="D42" s="25">
        <v>795066</v>
      </c>
      <c r="E42" s="25">
        <v>16355769</v>
      </c>
    </row>
    <row r="43" spans="1:5" x14ac:dyDescent="0.25">
      <c r="A43" s="40" t="s">
        <v>71</v>
      </c>
    </row>
  </sheetData>
  <mergeCells count="4">
    <mergeCell ref="A2:A3"/>
    <mergeCell ref="B2:C2"/>
    <mergeCell ref="D2:E2"/>
    <mergeCell ref="A1:E1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>
      <selection sqref="A1:E1"/>
    </sheetView>
  </sheetViews>
  <sheetFormatPr defaultColWidth="12.42578125" defaultRowHeight="15" x14ac:dyDescent="0.25"/>
  <sheetData>
    <row r="1" spans="1:7" ht="15.75" thickBot="1" x14ac:dyDescent="0.3">
      <c r="A1" s="67" t="s">
        <v>63</v>
      </c>
      <c r="B1" s="67"/>
      <c r="C1" s="67"/>
      <c r="D1" s="67"/>
      <c r="E1" s="67"/>
    </row>
    <row r="2" spans="1:7" ht="15.75" thickBot="1" x14ac:dyDescent="0.3">
      <c r="A2" s="76" t="s">
        <v>0</v>
      </c>
      <c r="B2" s="78" t="s">
        <v>64</v>
      </c>
      <c r="C2" s="79"/>
      <c r="D2" s="80"/>
      <c r="E2" s="78" t="s">
        <v>69</v>
      </c>
      <c r="F2" s="79"/>
      <c r="G2" s="81"/>
    </row>
    <row r="3" spans="1:7" ht="30.75" thickBot="1" x14ac:dyDescent="0.3">
      <c r="A3" s="77"/>
      <c r="B3" s="26" t="s">
        <v>68</v>
      </c>
      <c r="C3" s="27" t="s">
        <v>65</v>
      </c>
      <c r="D3" s="26" t="s">
        <v>66</v>
      </c>
      <c r="E3" s="26" t="s">
        <v>68</v>
      </c>
      <c r="F3" s="27" t="s">
        <v>65</v>
      </c>
      <c r="G3" s="26" t="s">
        <v>66</v>
      </c>
    </row>
    <row r="4" spans="1:7" ht="15.75" thickBot="1" x14ac:dyDescent="0.3">
      <c r="A4" s="30" t="s">
        <v>6</v>
      </c>
      <c r="B4" s="31">
        <v>0</v>
      </c>
      <c r="C4" s="31">
        <v>0</v>
      </c>
      <c r="D4" s="32">
        <v>0</v>
      </c>
      <c r="E4" s="33">
        <v>0</v>
      </c>
      <c r="F4" s="33">
        <v>0</v>
      </c>
      <c r="G4" s="33">
        <v>0</v>
      </c>
    </row>
    <row r="5" spans="1:7" ht="15.75" thickBot="1" x14ac:dyDescent="0.3">
      <c r="A5" s="30" t="s">
        <v>7</v>
      </c>
      <c r="B5" s="31">
        <v>1.3489999999999999E-3</v>
      </c>
      <c r="C5" s="34">
        <v>0.15603</v>
      </c>
      <c r="D5" s="32">
        <v>-0.15468100000000001</v>
      </c>
      <c r="E5" s="33">
        <v>1.9514487365917282E-6</v>
      </c>
      <c r="F5" s="33">
        <v>8.2536464303650998E-4</v>
      </c>
      <c r="G5" s="33">
        <v>-3.0798372785223699E-4</v>
      </c>
    </row>
    <row r="6" spans="1:7" ht="15.75" thickBot="1" x14ac:dyDescent="0.3">
      <c r="A6" s="30" t="s">
        <v>8</v>
      </c>
      <c r="B6" s="34">
        <v>0.101627</v>
      </c>
      <c r="C6" s="34">
        <v>0.25932500000000003</v>
      </c>
      <c r="D6" s="32">
        <v>-0.15769800000000003</v>
      </c>
      <c r="E6" s="33">
        <v>1.4701251353121388E-4</v>
      </c>
      <c r="F6" s="33">
        <v>1.3717726466413059E-3</v>
      </c>
      <c r="G6" s="33">
        <v>-3.1399084512540054E-4</v>
      </c>
    </row>
    <row r="7" spans="1:7" ht="15.75" thickBot="1" x14ac:dyDescent="0.3">
      <c r="A7" s="30" t="s">
        <v>9</v>
      </c>
      <c r="B7" s="34">
        <v>8.2557000000000005E-2</v>
      </c>
      <c r="C7" s="34">
        <v>0.92716100000000001</v>
      </c>
      <c r="D7" s="32">
        <v>-0.84460400000000002</v>
      </c>
      <c r="E7" s="33">
        <v>1.1942605881897946E-4</v>
      </c>
      <c r="F7" s="33">
        <v>4.9044793168132646E-3</v>
      </c>
      <c r="G7" s="33">
        <v>-1.6816822265107592E-3</v>
      </c>
    </row>
    <row r="8" spans="1:7" ht="15.75" thickBot="1" x14ac:dyDescent="0.3">
      <c r="A8" s="30" t="s">
        <v>10</v>
      </c>
      <c r="B8" s="34">
        <v>62.326951000000001</v>
      </c>
      <c r="C8" s="34">
        <v>0.49010300000000001</v>
      </c>
      <c r="D8" s="32">
        <v>61.836848000000003</v>
      </c>
      <c r="E8" s="33">
        <v>9.0161489832886979E-2</v>
      </c>
      <c r="F8" s="33">
        <v>2.592537894290346E-3</v>
      </c>
      <c r="G8" s="33">
        <v>0.12312270392402522</v>
      </c>
    </row>
    <row r="9" spans="1:7" ht="15.75" thickBot="1" x14ac:dyDescent="0.3">
      <c r="A9" s="30" t="s">
        <v>11</v>
      </c>
      <c r="B9" s="34">
        <v>0.15087600000000001</v>
      </c>
      <c r="C9" s="34">
        <v>1.2600999999999999E-2</v>
      </c>
      <c r="D9" s="32">
        <v>0.13827500000000001</v>
      </c>
      <c r="E9" s="33">
        <v>2.1825558160267871E-4</v>
      </c>
      <c r="F9" s="33">
        <v>6.665653955587427E-5</v>
      </c>
      <c r="G9" s="33">
        <v>2.7531791214672823E-4</v>
      </c>
    </row>
    <row r="10" spans="1:7" ht="15.75" thickBot="1" x14ac:dyDescent="0.3">
      <c r="A10" s="30" t="s">
        <v>12</v>
      </c>
      <c r="B10" s="31">
        <v>0</v>
      </c>
      <c r="C10" s="31">
        <v>0</v>
      </c>
      <c r="D10" s="32">
        <v>0</v>
      </c>
      <c r="E10" s="33">
        <v>0</v>
      </c>
      <c r="F10" s="33">
        <v>0</v>
      </c>
      <c r="G10" s="33">
        <v>0</v>
      </c>
    </row>
    <row r="11" spans="1:7" ht="15.75" thickBot="1" x14ac:dyDescent="0.3">
      <c r="A11" s="30" t="s">
        <v>13</v>
      </c>
      <c r="B11" s="34">
        <v>0</v>
      </c>
      <c r="C11" s="34">
        <v>0.29988599999999999</v>
      </c>
      <c r="D11" s="32">
        <v>-0.29988599999999999</v>
      </c>
      <c r="E11" s="33">
        <v>0</v>
      </c>
      <c r="F11" s="33">
        <v>1.5863314833150471E-3</v>
      </c>
      <c r="G11" s="33">
        <v>-5.9709989081203202E-4</v>
      </c>
    </row>
    <row r="12" spans="1:7" ht="15.75" thickBot="1" x14ac:dyDescent="0.3">
      <c r="A12" s="30" t="s">
        <v>14</v>
      </c>
      <c r="B12" s="34">
        <v>0.33656199999999997</v>
      </c>
      <c r="C12" s="31">
        <v>0</v>
      </c>
      <c r="D12" s="32">
        <v>0.33656199999999997</v>
      </c>
      <c r="E12" s="33">
        <v>4.8686693082637889E-4</v>
      </c>
      <c r="F12" s="33">
        <v>0</v>
      </c>
      <c r="G12" s="33">
        <v>6.7012509237336561E-4</v>
      </c>
    </row>
    <row r="13" spans="1:7" ht="15.75" thickBot="1" x14ac:dyDescent="0.3">
      <c r="A13" s="30" t="s">
        <v>15</v>
      </c>
      <c r="B13" s="34">
        <v>3.8750900000000001</v>
      </c>
      <c r="C13" s="34">
        <v>1.1571E-2</v>
      </c>
      <c r="D13" s="32">
        <v>3.8635190000000001</v>
      </c>
      <c r="E13" s="33">
        <v>5.605663072408628E-3</v>
      </c>
      <c r="F13" s="33">
        <v>6.1208064375924229E-5</v>
      </c>
      <c r="G13" s="33">
        <v>7.6926124362264713E-3</v>
      </c>
    </row>
    <row r="14" spans="1:7" ht="30.75" thickBot="1" x14ac:dyDescent="0.3">
      <c r="A14" s="30" t="s">
        <v>16</v>
      </c>
      <c r="B14" s="34">
        <v>87.263276000000005</v>
      </c>
      <c r="C14" s="34">
        <v>0.78244800000000003</v>
      </c>
      <c r="D14" s="32">
        <v>86.480828000000002</v>
      </c>
      <c r="E14" s="33">
        <v>0.12623410652413289</v>
      </c>
      <c r="F14" s="33">
        <v>4.1389791335937395E-3</v>
      </c>
      <c r="G14" s="33">
        <v>0.17219107579591622</v>
      </c>
    </row>
    <row r="15" spans="1:7" ht="15.75" thickBot="1" x14ac:dyDescent="0.3">
      <c r="A15" s="30" t="s">
        <v>17</v>
      </c>
      <c r="B15" s="31">
        <v>0</v>
      </c>
      <c r="C15" s="31">
        <v>0</v>
      </c>
      <c r="D15" s="32">
        <v>0</v>
      </c>
      <c r="E15" s="33">
        <v>0</v>
      </c>
      <c r="F15" s="33">
        <v>0</v>
      </c>
      <c r="G15" s="33">
        <v>0</v>
      </c>
    </row>
    <row r="16" spans="1:7" ht="15.75" thickBot="1" x14ac:dyDescent="0.3">
      <c r="A16" s="30" t="s">
        <v>18</v>
      </c>
      <c r="B16" s="34">
        <v>63.996687999999999</v>
      </c>
      <c r="C16" s="31">
        <v>0.52082399999999995</v>
      </c>
      <c r="D16" s="32">
        <v>63.475864000000001</v>
      </c>
      <c r="E16" s="33">
        <v>9.2576913227320243E-2</v>
      </c>
      <c r="F16" s="33">
        <v>2.7550452787595157E-3</v>
      </c>
      <c r="G16" s="33">
        <v>0.12638613160867596</v>
      </c>
    </row>
    <row r="17" spans="1:7" ht="15.75" thickBot="1" x14ac:dyDescent="0.3">
      <c r="A17" s="30" t="s">
        <v>19</v>
      </c>
      <c r="B17" s="34">
        <v>10.605848</v>
      </c>
      <c r="C17" s="34">
        <v>13.788019</v>
      </c>
      <c r="D17" s="32">
        <v>-3.1821710000000003</v>
      </c>
      <c r="E17" s="33">
        <v>1.5342304432975467E-2</v>
      </c>
      <c r="F17" s="33">
        <v>7.2935610972989923E-2</v>
      </c>
      <c r="G17" s="33">
        <v>-6.3359875307457342E-3</v>
      </c>
    </row>
    <row r="18" spans="1:7" ht="30.75" thickBot="1" x14ac:dyDescent="0.3">
      <c r="A18" s="30" t="s">
        <v>20</v>
      </c>
      <c r="B18" s="31">
        <v>0</v>
      </c>
      <c r="C18" s="31">
        <v>0</v>
      </c>
      <c r="D18" s="32">
        <v>0</v>
      </c>
      <c r="E18" s="33" t="s">
        <v>67</v>
      </c>
      <c r="F18" s="33" t="s">
        <v>67</v>
      </c>
      <c r="G18" s="33" t="s">
        <v>67</v>
      </c>
    </row>
    <row r="19" spans="1:7" ht="30.75" thickBot="1" x14ac:dyDescent="0.3">
      <c r="A19" s="30" t="s">
        <v>21</v>
      </c>
      <c r="B19" s="34">
        <v>21.842796</v>
      </c>
      <c r="C19" s="34">
        <v>1.2169080000000001</v>
      </c>
      <c r="D19" s="32">
        <v>20.625888</v>
      </c>
      <c r="E19" s="33">
        <v>3.1597551265997663E-2</v>
      </c>
      <c r="F19" s="33">
        <v>6.4371777031870369E-3</v>
      </c>
      <c r="G19" s="33">
        <v>4.1067990745487296E-2</v>
      </c>
    </row>
    <row r="20" spans="1:7" ht="30.75" thickBot="1" x14ac:dyDescent="0.3">
      <c r="A20" s="30" t="s">
        <v>22</v>
      </c>
      <c r="B20" s="34">
        <v>3.3835860000000002</v>
      </c>
      <c r="C20" s="34">
        <v>4.08E-4</v>
      </c>
      <c r="D20" s="32">
        <v>3.383178</v>
      </c>
      <c r="E20" s="33">
        <v>4.8946587285763222E-3</v>
      </c>
      <c r="F20" s="33">
        <v>2.1582309450675901E-6</v>
      </c>
      <c r="G20" s="33">
        <v>6.7362104746392605E-3</v>
      </c>
    </row>
    <row r="21" spans="1:7" ht="15.75" thickBot="1" x14ac:dyDescent="0.3">
      <c r="A21" s="30" t="s">
        <v>23</v>
      </c>
      <c r="B21" s="31">
        <v>0</v>
      </c>
      <c r="C21" s="31">
        <v>0</v>
      </c>
      <c r="D21" s="32">
        <v>0</v>
      </c>
      <c r="E21" s="33" t="s">
        <v>67</v>
      </c>
      <c r="F21" s="33" t="s">
        <v>67</v>
      </c>
      <c r="G21" s="33" t="s">
        <v>67</v>
      </c>
    </row>
    <row r="22" spans="1:7" ht="15.75" thickBot="1" x14ac:dyDescent="0.3">
      <c r="A22" s="30" t="s">
        <v>24</v>
      </c>
      <c r="B22" s="31">
        <v>0</v>
      </c>
      <c r="C22" s="34">
        <v>6.6544000000000006E-2</v>
      </c>
      <c r="D22" s="32">
        <v>-6.6544000000000006E-2</v>
      </c>
      <c r="E22" s="33">
        <v>0</v>
      </c>
      <c r="F22" s="33">
        <v>3.5200323531514149E-4</v>
      </c>
      <c r="G22" s="33">
        <v>-1.3249506523877697E-4</v>
      </c>
    </row>
    <row r="23" spans="1:7" ht="30.75" thickBot="1" x14ac:dyDescent="0.3">
      <c r="A23" s="30" t="s">
        <v>25</v>
      </c>
      <c r="B23" s="34">
        <v>6.573766</v>
      </c>
      <c r="C23" s="34">
        <v>4.5251020000000004</v>
      </c>
      <c r="D23" s="32">
        <v>2.0486639999999996</v>
      </c>
      <c r="E23" s="33">
        <v>9.5095384398440758E-3</v>
      </c>
      <c r="F23" s="33">
        <v>2.393680187741971E-2</v>
      </c>
      <c r="G23" s="33">
        <v>4.07907355031759E-3</v>
      </c>
    </row>
    <row r="24" spans="1:7" ht="15.75" thickBot="1" x14ac:dyDescent="0.3">
      <c r="A24" s="30" t="s">
        <v>26</v>
      </c>
      <c r="B24" s="34">
        <v>57.719929</v>
      </c>
      <c r="C24" s="34">
        <v>3.7647330000000001</v>
      </c>
      <c r="D24" s="32">
        <v>53.955196000000001</v>
      </c>
      <c r="E24" s="33">
        <v>8.3497021885258899E-2</v>
      </c>
      <c r="F24" s="33">
        <v>1.9914615834600843E-2</v>
      </c>
      <c r="G24" s="33">
        <v>0.10742962872672213</v>
      </c>
    </row>
    <row r="25" spans="1:7" ht="15.75" thickBot="1" x14ac:dyDescent="0.3">
      <c r="A25" s="30" t="s">
        <v>27</v>
      </c>
      <c r="B25" s="31">
        <v>0</v>
      </c>
      <c r="C25" s="34">
        <v>5.6648999999999998E-2</v>
      </c>
      <c r="D25" s="32">
        <v>-5.6648999999999998E-2</v>
      </c>
      <c r="E25" s="33">
        <v>0</v>
      </c>
      <c r="F25" s="33">
        <v>2.9966084511552426E-4</v>
      </c>
      <c r="G25" s="33">
        <v>-1.1279323381088415E-4</v>
      </c>
    </row>
    <row r="26" spans="1:7" ht="15.75" thickBot="1" x14ac:dyDescent="0.3">
      <c r="A26" s="30" t="s">
        <v>28</v>
      </c>
      <c r="B26" s="34">
        <v>78.496241999999995</v>
      </c>
      <c r="C26" s="34">
        <v>1.1229849999999999</v>
      </c>
      <c r="D26" s="32">
        <v>77.373256999999995</v>
      </c>
      <c r="E26" s="33">
        <v>0.11355181043595147</v>
      </c>
      <c r="F26" s="33">
        <v>5.9403455339380575E-3</v>
      </c>
      <c r="G26" s="33">
        <v>0.1540570860476024</v>
      </c>
    </row>
    <row r="27" spans="1:7" ht="15.75" thickBot="1" x14ac:dyDescent="0.3">
      <c r="A27" s="30" t="s">
        <v>29</v>
      </c>
      <c r="B27" s="31">
        <v>0</v>
      </c>
      <c r="C27" s="34">
        <v>13.27525</v>
      </c>
      <c r="D27" s="32">
        <v>-13.27525</v>
      </c>
      <c r="E27" s="33">
        <v>0</v>
      </c>
      <c r="F27" s="33">
        <v>7.0223174886050302E-2</v>
      </c>
      <c r="G27" s="33">
        <v>-2.6432211992231811E-2</v>
      </c>
    </row>
    <row r="28" spans="1:7" ht="30.75" thickBot="1" x14ac:dyDescent="0.3">
      <c r="A28" s="30" t="s">
        <v>30</v>
      </c>
      <c r="B28" s="31">
        <v>0</v>
      </c>
      <c r="C28" s="31">
        <v>2.9250000000000001E-3</v>
      </c>
      <c r="D28" s="32">
        <v>-2.9250000000000001E-3</v>
      </c>
      <c r="E28" s="33">
        <v>0</v>
      </c>
      <c r="F28" s="33">
        <v>1.5472611554712504E-5</v>
      </c>
      <c r="G28" s="33">
        <v>-5.8239370314892789E-6</v>
      </c>
    </row>
    <row r="29" spans="1:7" ht="15.75" thickBot="1" x14ac:dyDescent="0.3">
      <c r="A29" s="30" t="s">
        <v>31</v>
      </c>
      <c r="B29" s="34">
        <v>52.856321999999999</v>
      </c>
      <c r="C29" s="31">
        <v>0</v>
      </c>
      <c r="D29" s="32">
        <v>52.856321999999999</v>
      </c>
      <c r="E29" s="33">
        <v>7.6461380865667575E-2</v>
      </c>
      <c r="F29" s="33">
        <v>0</v>
      </c>
      <c r="G29" s="33">
        <v>0.1052416721518364</v>
      </c>
    </row>
    <row r="30" spans="1:7" ht="15.75" thickBot="1" x14ac:dyDescent="0.3">
      <c r="A30" s="30" t="s">
        <v>32</v>
      </c>
      <c r="B30" s="31">
        <v>0</v>
      </c>
      <c r="C30" s="31">
        <v>0.464418</v>
      </c>
      <c r="D30" s="32">
        <v>-0.464418</v>
      </c>
      <c r="E30" s="33">
        <v>0</v>
      </c>
      <c r="F30" s="33">
        <v>2.4566698506039214E-3</v>
      </c>
      <c r="G30" s="33">
        <v>-9.2469784215049164E-4</v>
      </c>
    </row>
    <row r="31" spans="1:7" ht="15.75" thickBot="1" x14ac:dyDescent="0.3">
      <c r="A31" s="30" t="s">
        <v>33</v>
      </c>
      <c r="B31" s="34">
        <v>80.481302999999997</v>
      </c>
      <c r="C31" s="34">
        <v>5.3073000000000002E-2</v>
      </c>
      <c r="D31" s="32">
        <v>80.428229999999999</v>
      </c>
      <c r="E31" s="33">
        <v>0.11642337810126467</v>
      </c>
      <c r="F31" s="33">
        <v>2.8074458565581424E-4</v>
      </c>
      <c r="G31" s="33">
        <v>0.16013981096551691</v>
      </c>
    </row>
    <row r="32" spans="1:7" ht="15.75" thickBot="1" x14ac:dyDescent="0.3">
      <c r="A32" s="30" t="s">
        <v>34</v>
      </c>
      <c r="B32" s="34">
        <v>3.0000000000000001E-6</v>
      </c>
      <c r="C32" s="34">
        <v>0</v>
      </c>
      <c r="D32" s="32">
        <v>3.0000000000000001E-6</v>
      </c>
      <c r="E32" s="33">
        <v>4.3397673904930947E-9</v>
      </c>
      <c r="F32" s="33">
        <v>0</v>
      </c>
      <c r="G32" s="33">
        <v>5.9732687502454142E-9</v>
      </c>
    </row>
    <row r="33" spans="1:7" ht="30.75" thickBot="1" x14ac:dyDescent="0.3">
      <c r="A33" s="30" t="s">
        <v>35</v>
      </c>
      <c r="B33" s="34">
        <v>28.196289</v>
      </c>
      <c r="C33" s="34">
        <v>146.82223999999999</v>
      </c>
      <c r="D33" s="32">
        <v>-118.62595099999999</v>
      </c>
      <c r="E33" s="33">
        <v>4.0788445178373045E-2</v>
      </c>
      <c r="F33" s="33">
        <v>0.77665760243171689</v>
      </c>
      <c r="G33" s="33">
        <v>-0.23619489535881455</v>
      </c>
    </row>
    <row r="34" spans="1:7" ht="15.75" thickBot="1" x14ac:dyDescent="0.3">
      <c r="A34" s="30" t="s">
        <v>36</v>
      </c>
      <c r="B34" s="34">
        <v>12.511539000000001</v>
      </c>
      <c r="C34" s="31">
        <v>0</v>
      </c>
      <c r="D34" s="32">
        <v>12.511539000000001</v>
      </c>
      <c r="E34" s="33">
        <v>1.8099056319027529E-2</v>
      </c>
      <c r="F34" s="33">
        <v>0</v>
      </c>
      <c r="G34" s="33">
        <v>2.4911594975392255E-2</v>
      </c>
    </row>
    <row r="35" spans="1:7" ht="15.75" thickBot="1" x14ac:dyDescent="0.3">
      <c r="A35" s="30" t="s">
        <v>37</v>
      </c>
      <c r="B35" s="34">
        <v>68.510454999999993</v>
      </c>
      <c r="C35" s="34">
        <v>0.11350399999999999</v>
      </c>
      <c r="D35" s="32">
        <v>68.396950999999987</v>
      </c>
      <c r="E35" s="33">
        <v>9.9106479505614839E-2</v>
      </c>
      <c r="F35" s="33">
        <v>6.0041138526703856E-4</v>
      </c>
      <c r="G35" s="33">
        <v>0.13618445667345558</v>
      </c>
    </row>
    <row r="36" spans="1:7" ht="15.75" thickBot="1" x14ac:dyDescent="0.3">
      <c r="A36" s="30" t="s">
        <v>38</v>
      </c>
      <c r="B36" s="31">
        <v>5.0120769999999997</v>
      </c>
      <c r="C36" s="31">
        <v>0</v>
      </c>
      <c r="D36" s="32">
        <v>5.0120769999999997</v>
      </c>
      <c r="E36" s="33">
        <v>7.2504161077468184E-3</v>
      </c>
      <c r="F36" s="33">
        <v>0</v>
      </c>
      <c r="G36" s="33">
        <v>9.9794943059745948E-3</v>
      </c>
    </row>
    <row r="37" spans="1:7" ht="15.75" thickBot="1" x14ac:dyDescent="0.3">
      <c r="A37" s="30" t="s">
        <v>39</v>
      </c>
      <c r="B37" s="34">
        <v>45.367736000000001</v>
      </c>
      <c r="C37" s="31">
        <v>0</v>
      </c>
      <c r="D37" s="32">
        <v>45.367736000000001</v>
      </c>
      <c r="E37" s="33">
        <v>6.5628473757766537E-2</v>
      </c>
      <c r="F37" s="33">
        <v>0</v>
      </c>
      <c r="G37" s="33">
        <v>9.0331226572727963E-2</v>
      </c>
    </row>
    <row r="38" spans="1:7" ht="30.75" thickBot="1" x14ac:dyDescent="0.3">
      <c r="A38" s="30" t="s">
        <v>40</v>
      </c>
      <c r="B38" s="31">
        <v>0</v>
      </c>
      <c r="C38" s="31">
        <v>0</v>
      </c>
      <c r="D38" s="32">
        <v>0</v>
      </c>
      <c r="E38" s="33" t="s">
        <v>67</v>
      </c>
      <c r="F38" s="33" t="s">
        <v>67</v>
      </c>
      <c r="G38" s="33" t="s">
        <v>67</v>
      </c>
    </row>
    <row r="39" spans="1:7" ht="15.75" thickBot="1" x14ac:dyDescent="0.3">
      <c r="A39" s="30" t="s">
        <v>41</v>
      </c>
      <c r="B39" s="34">
        <v>1.5884229999999999</v>
      </c>
      <c r="C39" s="34">
        <v>0.31101000000000001</v>
      </c>
      <c r="D39" s="32">
        <v>1.2774129999999999</v>
      </c>
      <c r="E39" s="33">
        <v>2.2977954459030706E-3</v>
      </c>
      <c r="F39" s="33">
        <v>1.6451750152585078E-3</v>
      </c>
      <c r="G39" s="33">
        <v>2.5434437180190815E-3</v>
      </c>
    </row>
    <row r="40" spans="1:7" ht="15.75" thickBot="1" x14ac:dyDescent="0.3">
      <c r="A40" s="30" t="s">
        <v>42</v>
      </c>
      <c r="B40" s="31">
        <v>0</v>
      </c>
      <c r="C40" s="31">
        <v>0</v>
      </c>
      <c r="D40" s="32">
        <v>0</v>
      </c>
      <c r="E40" s="33" t="s">
        <v>67</v>
      </c>
      <c r="F40" s="33" t="s">
        <v>67</v>
      </c>
      <c r="G40" s="33" t="s">
        <v>67</v>
      </c>
    </row>
    <row r="41" spans="1:7" ht="15.75" thickBot="1" x14ac:dyDescent="0.3">
      <c r="A41" s="35" t="s">
        <v>43</v>
      </c>
      <c r="B41" s="36">
        <v>691.28129000000001</v>
      </c>
      <c r="C41" s="36">
        <v>189.04371699999999</v>
      </c>
      <c r="D41" s="37">
        <v>502.237573</v>
      </c>
      <c r="E41" s="33">
        <v>1.2039170948427378E-2</v>
      </c>
      <c r="F41" s="33">
        <v>2.8125481907067726E-3</v>
      </c>
      <c r="G41" s="33">
        <v>-5.1274637052173853E-2</v>
      </c>
    </row>
    <row r="42" spans="1:7" ht="15.75" thickBot="1" x14ac:dyDescent="0.3">
      <c r="A42" s="35" t="s">
        <v>62</v>
      </c>
      <c r="B42" s="36">
        <v>57419.343322000001</v>
      </c>
      <c r="C42" s="36">
        <v>67214.392139000003</v>
      </c>
      <c r="D42" s="37">
        <v>-9795.0488170000026</v>
      </c>
      <c r="E42" s="38"/>
      <c r="F42" s="38"/>
      <c r="G42" s="38"/>
    </row>
    <row r="44" spans="1:7" x14ac:dyDescent="0.25">
      <c r="A44" s="40" t="s">
        <v>70</v>
      </c>
    </row>
  </sheetData>
  <mergeCells count="4">
    <mergeCell ref="A1:E1"/>
    <mergeCell ref="A2:A3"/>
    <mergeCell ref="B2:D2"/>
    <mergeCell ref="E2:G2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workbookViewId="0">
      <selection activeCell="K5" sqref="K5"/>
    </sheetView>
  </sheetViews>
  <sheetFormatPr defaultColWidth="17.5703125" defaultRowHeight="15" x14ac:dyDescent="0.25"/>
  <cols>
    <col min="2" max="2" width="10.140625" bestFit="1" customWidth="1"/>
    <col min="3" max="3" width="11.42578125" bestFit="1" customWidth="1"/>
  </cols>
  <sheetData>
    <row r="1" spans="1:10" ht="28.15" customHeight="1" thickBot="1" x14ac:dyDescent="0.3">
      <c r="A1" s="76" t="s">
        <v>0</v>
      </c>
      <c r="B1" s="90" t="s">
        <v>123</v>
      </c>
      <c r="C1" s="91"/>
      <c r="D1" s="76" t="s">
        <v>124</v>
      </c>
      <c r="F1" s="67" t="s">
        <v>125</v>
      </c>
      <c r="G1" s="67"/>
      <c r="H1" s="67"/>
      <c r="I1" s="67"/>
      <c r="J1" s="67"/>
    </row>
    <row r="2" spans="1:10" ht="15.75" thickBot="1" x14ac:dyDescent="0.3">
      <c r="A2" s="77"/>
      <c r="B2" s="26" t="s">
        <v>126</v>
      </c>
      <c r="C2" s="26" t="s">
        <v>127</v>
      </c>
      <c r="D2" s="77"/>
      <c r="H2" s="92"/>
    </row>
    <row r="3" spans="1:10" ht="15.75" thickBot="1" x14ac:dyDescent="0.3">
      <c r="A3" s="28" t="s">
        <v>6</v>
      </c>
      <c r="B3" s="42">
        <v>975</v>
      </c>
      <c r="C3" s="93">
        <f>[4]Planilha6!C3/[4]Planilha6!$C$40*100</f>
        <v>0.39215370816524348</v>
      </c>
      <c r="D3" s="43">
        <v>16.766467065868262</v>
      </c>
      <c r="H3" s="92"/>
    </row>
    <row r="4" spans="1:10" ht="15.75" thickBot="1" x14ac:dyDescent="0.3">
      <c r="A4" s="28" t="s">
        <v>7</v>
      </c>
      <c r="B4" s="42">
        <v>3693</v>
      </c>
      <c r="C4" s="93">
        <f>[4]Planilha6!C4/[4]Planilha6!$C$40*100</f>
        <v>1.4853575838505071</v>
      </c>
      <c r="D4" s="43">
        <v>23.967774420946618</v>
      </c>
      <c r="H4" s="92"/>
    </row>
    <row r="5" spans="1:10" ht="15.75" thickBot="1" x14ac:dyDescent="0.3">
      <c r="A5" s="28" t="s">
        <v>8</v>
      </c>
      <c r="B5" s="42">
        <v>1611</v>
      </c>
      <c r="C5" s="93">
        <f>[4]Planilha6!C5/[4]Planilha6!$C$40*100</f>
        <v>0.6479585885684177</v>
      </c>
      <c r="D5" s="43">
        <v>23.827824750192161</v>
      </c>
      <c r="G5">
        <v>238689</v>
      </c>
      <c r="H5" s="92"/>
      <c r="I5">
        <v>26388240</v>
      </c>
    </row>
    <row r="6" spans="1:10" ht="15.75" thickBot="1" x14ac:dyDescent="0.3">
      <c r="A6" s="28" t="s">
        <v>9</v>
      </c>
      <c r="B6" s="42">
        <v>4693</v>
      </c>
      <c r="C6" s="93">
        <f>[4]Planilha6!C6/[4]Planilha6!$C$40*100</f>
        <v>1.8875665153020389</v>
      </c>
      <c r="D6" s="43">
        <v>95.704753961634694</v>
      </c>
      <c r="G6">
        <v>248627</v>
      </c>
      <c r="H6" s="92">
        <f>((G6/G5)-1)*100</f>
        <v>4.1635768719966215</v>
      </c>
      <c r="I6">
        <v>26500710</v>
      </c>
      <c r="J6" s="92">
        <f>((I6/I5)-1)*100</f>
        <v>0.42621258560631148</v>
      </c>
    </row>
    <row r="7" spans="1:10" ht="15.75" thickBot="1" x14ac:dyDescent="0.3">
      <c r="A7" s="28" t="s">
        <v>10</v>
      </c>
      <c r="B7" s="42">
        <v>5067</v>
      </c>
      <c r="C7" s="93">
        <f>[4]Planilha6!C7/[4]Planilha6!$C$40*100</f>
        <v>2.0379926556649117</v>
      </c>
      <c r="D7" s="43">
        <v>21.949458483754512</v>
      </c>
      <c r="H7" s="92"/>
    </row>
    <row r="8" spans="1:10" ht="15.75" thickBot="1" x14ac:dyDescent="0.3">
      <c r="A8" s="28" t="s">
        <v>11</v>
      </c>
      <c r="B8" s="42">
        <v>2013</v>
      </c>
      <c r="C8" s="93">
        <f>[4]Planilha6!C8/[4]Planilha6!$C$40*100</f>
        <v>0.80964657901193349</v>
      </c>
      <c r="D8" s="43">
        <v>7.6470588235294068</v>
      </c>
      <c r="H8" s="92"/>
    </row>
    <row r="9" spans="1:10" ht="15.75" thickBot="1" x14ac:dyDescent="0.3">
      <c r="A9" s="28" t="s">
        <v>12</v>
      </c>
      <c r="B9" s="42">
        <v>993</v>
      </c>
      <c r="C9" s="93">
        <f>[4]Planilha6!C9/[4]Planilha6!$C$40*100</f>
        <v>0.39939346893137107</v>
      </c>
      <c r="D9" s="43">
        <v>-70.973399590762938</v>
      </c>
      <c r="H9" s="92"/>
    </row>
    <row r="10" spans="1:10" ht="15.75" thickBot="1" x14ac:dyDescent="0.3">
      <c r="A10" s="28" t="s">
        <v>13</v>
      </c>
      <c r="B10" s="42">
        <v>928</v>
      </c>
      <c r="C10" s="93">
        <f>[4]Planilha6!C10/[4]Planilha6!$C$40*100</f>
        <v>0.3732498883870215</v>
      </c>
      <c r="D10" s="43">
        <v>-13.352007469654525</v>
      </c>
      <c r="H10" s="92"/>
    </row>
    <row r="11" spans="1:10" ht="15.75" thickBot="1" x14ac:dyDescent="0.3">
      <c r="A11" s="28" t="s">
        <v>14</v>
      </c>
      <c r="B11" s="42">
        <v>999</v>
      </c>
      <c r="C11" s="93">
        <f>[4]Planilha6!C11/[4]Planilha6!$C$40*100</f>
        <v>0.40180672252008026</v>
      </c>
      <c r="D11" s="43">
        <v>2.8836251287332582</v>
      </c>
      <c r="H11" s="92"/>
    </row>
    <row r="12" spans="1:10" ht="15.75" thickBot="1" x14ac:dyDescent="0.3">
      <c r="A12" s="28" t="s">
        <v>15</v>
      </c>
      <c r="B12" s="42">
        <v>3016</v>
      </c>
      <c r="C12" s="93">
        <f>[4]Planilha6!C12/[4]Planilha6!$C$40*100</f>
        <v>1.2130621372578199</v>
      </c>
      <c r="D12" s="43">
        <v>27.526427061310788</v>
      </c>
      <c r="G12">
        <v>256751</v>
      </c>
      <c r="H12" s="92"/>
    </row>
    <row r="13" spans="1:10" ht="15.75" thickBot="1" x14ac:dyDescent="0.3">
      <c r="A13" s="28" t="s">
        <v>16</v>
      </c>
      <c r="B13" s="42">
        <v>9379</v>
      </c>
      <c r="C13" s="93">
        <f>[4]Planilha6!C13/[4]Planilha6!$C$40*100</f>
        <v>3.7723175680839169</v>
      </c>
      <c r="D13" s="43">
        <v>-5.1860088960776434</v>
      </c>
      <c r="G13">
        <v>267575</v>
      </c>
      <c r="H13" s="92">
        <f>((G13/G12)-1)*100</f>
        <v>4.2157576796195473</v>
      </c>
    </row>
    <row r="14" spans="1:10" ht="15.75" thickBot="1" x14ac:dyDescent="0.3">
      <c r="A14" s="28" t="s">
        <v>17</v>
      </c>
      <c r="B14" s="42">
        <v>1617</v>
      </c>
      <c r="C14" s="93">
        <f>[4]Planilha6!C14/[4]Planilha6!$C$40*100</f>
        <v>0.65037184215712696</v>
      </c>
      <c r="D14" s="43">
        <v>-1.7021276595744705</v>
      </c>
      <c r="H14" s="92"/>
    </row>
    <row r="15" spans="1:10" ht="15.75" thickBot="1" x14ac:dyDescent="0.3">
      <c r="A15" s="28" t="s">
        <v>18</v>
      </c>
      <c r="B15" s="42">
        <v>2430</v>
      </c>
      <c r="C15" s="93">
        <f>[4]Planilha6!C15/[4]Planilha6!$C$40*100</f>
        <v>0.97736770342722235</v>
      </c>
      <c r="D15" s="43">
        <v>5.1948051948051965</v>
      </c>
      <c r="H15" s="92"/>
    </row>
    <row r="16" spans="1:10" ht="15.75" thickBot="1" x14ac:dyDescent="0.3">
      <c r="A16" s="28" t="s">
        <v>19</v>
      </c>
      <c r="B16" s="42">
        <v>15333</v>
      </c>
      <c r="C16" s="93">
        <f>[4]Planilha6!C16/[4]Planilha6!$C$40*100</f>
        <v>6.1670695459463376</v>
      </c>
      <c r="D16" s="43">
        <v>15.303053090690334</v>
      </c>
      <c r="H16" s="92"/>
    </row>
    <row r="17" spans="1:8" ht="15.75" thickBot="1" x14ac:dyDescent="0.3">
      <c r="A17" s="28" t="s">
        <v>20</v>
      </c>
      <c r="B17" s="42">
        <v>790</v>
      </c>
      <c r="C17" s="93">
        <f>[4]Planilha6!C17/[4]Planilha6!$C$40*100</f>
        <v>0.31774505584671014</v>
      </c>
      <c r="D17" s="43">
        <v>39.084507042253527</v>
      </c>
      <c r="H17" s="92"/>
    </row>
    <row r="18" spans="1:8" ht="15.75" thickBot="1" x14ac:dyDescent="0.3">
      <c r="A18" s="28" t="s">
        <v>21</v>
      </c>
      <c r="B18" s="42">
        <v>4227</v>
      </c>
      <c r="C18" s="93">
        <f>[4]Planilha6!C18/[4]Planilha6!$C$40*100</f>
        <v>1.7001371532456251</v>
      </c>
      <c r="D18" s="43">
        <v>-31.100244498777506</v>
      </c>
      <c r="H18" s="92"/>
    </row>
    <row r="19" spans="1:8" ht="15.75" thickBot="1" x14ac:dyDescent="0.3">
      <c r="A19" s="28" t="s">
        <v>22</v>
      </c>
      <c r="B19" s="42">
        <v>1550</v>
      </c>
      <c r="C19" s="93">
        <f>[4]Planilha6!C19/[4]Planilha6!$C$40*100</f>
        <v>0.62342384374987436</v>
      </c>
      <c r="D19" s="43">
        <v>-7.6831447290053649</v>
      </c>
      <c r="H19" s="92"/>
    </row>
    <row r="20" spans="1:8" ht="15.75" thickBot="1" x14ac:dyDescent="0.3">
      <c r="A20" s="28" t="s">
        <v>23</v>
      </c>
      <c r="B20" s="42">
        <v>540</v>
      </c>
      <c r="C20" s="93">
        <f>[4]Planilha6!C20/[4]Planilha6!$C$40*100</f>
        <v>0.21719282298382717</v>
      </c>
      <c r="D20" s="43">
        <v>-28.665785997357997</v>
      </c>
      <c r="H20" s="92"/>
    </row>
    <row r="21" spans="1:8" ht="15.75" thickBot="1" x14ac:dyDescent="0.3">
      <c r="A21" s="28" t="s">
        <v>24</v>
      </c>
      <c r="B21" s="42">
        <v>1447</v>
      </c>
      <c r="C21" s="93">
        <f>[4]Planilha6!C21/[4]Planilha6!$C$40*100</f>
        <v>0.58199632381036648</v>
      </c>
      <c r="D21" s="43">
        <v>16.318327974276524</v>
      </c>
      <c r="H21" s="92"/>
    </row>
    <row r="22" spans="1:8" ht="15.75" thickBot="1" x14ac:dyDescent="0.3">
      <c r="A22" s="28" t="s">
        <v>25</v>
      </c>
      <c r="B22" s="42">
        <v>2805</v>
      </c>
      <c r="C22" s="93">
        <f>[4]Planilha6!C22/[4]Planilha6!$C$40*100</f>
        <v>1.1281960527215469</v>
      </c>
      <c r="D22" s="43">
        <v>7.5536809815951012</v>
      </c>
      <c r="H22" s="92"/>
    </row>
    <row r="23" spans="1:8" ht="15.75" thickBot="1" x14ac:dyDescent="0.3">
      <c r="A23" s="28" t="s">
        <v>26</v>
      </c>
      <c r="B23" s="42">
        <v>16113</v>
      </c>
      <c r="C23" s="93">
        <f>[4]Planilha6!C23/[4]Planilha6!$C$40*100</f>
        <v>6.4807925124785326</v>
      </c>
      <c r="D23" s="43">
        <v>7.2841067980558005</v>
      </c>
      <c r="H23" s="92"/>
    </row>
    <row r="24" spans="1:8" ht="15.75" thickBot="1" x14ac:dyDescent="0.3">
      <c r="A24" s="28" t="s">
        <v>27</v>
      </c>
      <c r="B24" s="42">
        <v>2396</v>
      </c>
      <c r="C24" s="93">
        <f>[4]Planilha6!C24/[4]Planilha6!$C$40*100</f>
        <v>0.96369259975787025</v>
      </c>
      <c r="D24" s="43">
        <v>2.700385769395619</v>
      </c>
      <c r="H24" s="92"/>
    </row>
    <row r="25" spans="1:8" ht="15.75" thickBot="1" x14ac:dyDescent="0.3">
      <c r="A25" s="28" t="s">
        <v>28</v>
      </c>
      <c r="B25" s="42">
        <v>3086</v>
      </c>
      <c r="C25" s="93">
        <f>[4]Planilha6!C25/[4]Planilha6!$C$40*100</f>
        <v>1.2412167624594272</v>
      </c>
      <c r="D25" s="43">
        <v>6.1210453920220065</v>
      </c>
      <c r="H25" s="92"/>
    </row>
    <row r="26" spans="1:8" ht="15.75" thickBot="1" x14ac:dyDescent="0.3">
      <c r="A26" s="28" t="s">
        <v>29</v>
      </c>
      <c r="B26" s="42">
        <v>2550</v>
      </c>
      <c r="C26" s="93">
        <f>[4]Planilha6!C26/[4]Planilha6!$C$40*100</f>
        <v>1.0256327752014061</v>
      </c>
      <c r="D26" s="43">
        <v>-1.1627906976744207</v>
      </c>
      <c r="H26" s="92"/>
    </row>
    <row r="27" spans="1:8" ht="15.75" thickBot="1" x14ac:dyDescent="0.3">
      <c r="A27" s="28" t="s">
        <v>30</v>
      </c>
      <c r="B27" s="42">
        <v>1010</v>
      </c>
      <c r="C27" s="93">
        <f>[4]Planilha6!C27/[4]Planilha6!$C$40*100</f>
        <v>0.40623102076604717</v>
      </c>
      <c r="D27" s="43">
        <v>-4.7169811320754711</v>
      </c>
      <c r="H27" s="92"/>
    </row>
    <row r="28" spans="1:8" ht="15.75" thickBot="1" x14ac:dyDescent="0.3">
      <c r="A28" s="28" t="s">
        <v>31</v>
      </c>
      <c r="B28" s="42">
        <v>2202</v>
      </c>
      <c r="C28" s="93">
        <f>[4]Planilha6!C28/[4]Planilha6!$C$40*100</f>
        <v>0.8856640670562731</v>
      </c>
      <c r="D28" s="43">
        <v>98.378378378378372</v>
      </c>
      <c r="H28" s="92"/>
    </row>
    <row r="29" spans="1:8" ht="15.75" thickBot="1" x14ac:dyDescent="0.3">
      <c r="A29" s="28" t="s">
        <v>32</v>
      </c>
      <c r="B29" s="42">
        <v>1137</v>
      </c>
      <c r="C29" s="93">
        <f>[4]Planilha6!C29/[4]Planilha6!$C$40*100</f>
        <v>0.45731155506039167</v>
      </c>
      <c r="D29" s="43">
        <v>20.190274841437628</v>
      </c>
      <c r="H29" s="92"/>
    </row>
    <row r="30" spans="1:8" ht="15.75" thickBot="1" x14ac:dyDescent="0.3">
      <c r="A30" s="28" t="s">
        <v>33</v>
      </c>
      <c r="B30" s="42">
        <v>4592</v>
      </c>
      <c r="C30" s="93">
        <f>[4]Planilha6!C30/[4]Planilha6!$C$40*100</f>
        <v>1.8469434132254339</v>
      </c>
      <c r="D30" s="43">
        <v>4.5299339858866361</v>
      </c>
      <c r="H30" s="92"/>
    </row>
    <row r="31" spans="1:8" ht="15.75" thickBot="1" x14ac:dyDescent="0.3">
      <c r="A31" s="28" t="s">
        <v>34</v>
      </c>
      <c r="B31" s="42">
        <v>883</v>
      </c>
      <c r="C31" s="93">
        <f>[4]Planilha6!C31/[4]Planilha6!$C$40*100</f>
        <v>0.35515048647170261</v>
      </c>
      <c r="D31" s="43">
        <v>10.790464240903397</v>
      </c>
      <c r="H31" s="92"/>
    </row>
    <row r="32" spans="1:8" ht="30.75" thickBot="1" x14ac:dyDescent="0.3">
      <c r="A32" s="28" t="s">
        <v>35</v>
      </c>
      <c r="B32" s="42">
        <v>136474</v>
      </c>
      <c r="C32" s="93">
        <f>[4]Planilha6!C32/[4]Planilha6!$C$40*100</f>
        <v>54.891061710916354</v>
      </c>
      <c r="D32" s="43">
        <v>2.7766272300752348</v>
      </c>
      <c r="H32" s="92"/>
    </row>
    <row r="33" spans="1:9" ht="15.75" thickBot="1" x14ac:dyDescent="0.3">
      <c r="A33" s="28" t="s">
        <v>36</v>
      </c>
      <c r="B33" s="42">
        <v>2161</v>
      </c>
      <c r="C33" s="93">
        <f>[4]Planilha6!C33/[4]Planilha6!$C$40*100</f>
        <v>0.86917350086676026</v>
      </c>
      <c r="D33" s="43">
        <v>-2.7452745274527457</v>
      </c>
      <c r="H33" s="92"/>
    </row>
    <row r="34" spans="1:9" ht="15.75" thickBot="1" x14ac:dyDescent="0.3">
      <c r="A34" s="28" t="s">
        <v>37</v>
      </c>
      <c r="B34" s="42">
        <v>5586</v>
      </c>
      <c r="C34" s="93">
        <f>[4]Planilha6!C34/[4]Planilha6!$C$40*100</f>
        <v>2.2467390910882568</v>
      </c>
      <c r="D34" s="43">
        <v>8.4870848708487046</v>
      </c>
      <c r="H34" s="92"/>
    </row>
    <row r="35" spans="1:9" ht="15.75" thickBot="1" x14ac:dyDescent="0.3">
      <c r="A35" s="28" t="s">
        <v>38</v>
      </c>
      <c r="B35" s="42">
        <v>1417</v>
      </c>
      <c r="C35" s="93">
        <f>[4]Planilha6!C35/[4]Planilha6!$C$40*100</f>
        <v>0.56993005586682055</v>
      </c>
      <c r="D35" s="43">
        <v>-1.2543554006968605</v>
      </c>
      <c r="H35" s="92"/>
    </row>
    <row r="36" spans="1:9" ht="15.75" thickBot="1" x14ac:dyDescent="0.3">
      <c r="A36" s="28" t="s">
        <v>39</v>
      </c>
      <c r="B36" s="42">
        <v>1300</v>
      </c>
      <c r="C36" s="93">
        <f>[4]Planilha6!C36/[4]Planilha6!$C$40*100</f>
        <v>0.5228716108869913</v>
      </c>
      <c r="D36" s="43">
        <v>5.5194805194805241</v>
      </c>
      <c r="H36" s="92"/>
    </row>
    <row r="37" spans="1:9" ht="15.75" thickBot="1" x14ac:dyDescent="0.3">
      <c r="A37" s="28" t="s">
        <v>40</v>
      </c>
      <c r="B37" s="42">
        <v>268</v>
      </c>
      <c r="C37" s="93">
        <f>[4]Planilha6!C37/[4]Planilha6!$C$40*100</f>
        <v>0.10779199362901053</v>
      </c>
      <c r="D37" s="43">
        <v>-2.1897810218978075</v>
      </c>
      <c r="H37" s="92"/>
    </row>
    <row r="38" spans="1:9" ht="15.75" thickBot="1" x14ac:dyDescent="0.3">
      <c r="A38" s="28" t="s">
        <v>41</v>
      </c>
      <c r="B38" s="42">
        <v>2767</v>
      </c>
      <c r="C38" s="93">
        <f>[4]Planilha6!C38/[4]Planilha6!$C$40*100</f>
        <v>1.1129121133263884</v>
      </c>
      <c r="D38" s="43">
        <v>16.948436179205405</v>
      </c>
      <c r="H38" s="92"/>
    </row>
    <row r="39" spans="1:9" ht="15.75" thickBot="1" x14ac:dyDescent="0.3">
      <c r="A39" s="28" t="s">
        <v>42</v>
      </c>
      <c r="B39" s="42">
        <v>579</v>
      </c>
      <c r="C39" s="93">
        <f>[4]Planilha6!C39/[4]Planilha6!$C$40*100</f>
        <v>0.23287897131043694</v>
      </c>
      <c r="D39" s="43">
        <v>0.52083333333332593</v>
      </c>
      <c r="F39" s="94"/>
      <c r="G39" s="94"/>
      <c r="H39" s="92"/>
    </row>
    <row r="40" spans="1:9" ht="15.75" thickBot="1" x14ac:dyDescent="0.3">
      <c r="A40" s="29" t="s">
        <v>43</v>
      </c>
      <c r="B40" s="44">
        <v>248627</v>
      </c>
      <c r="C40" s="93">
        <f>[4]Planilha6!C40/[4]Planilha6!$C$40*100</f>
        <v>100</v>
      </c>
      <c r="D40" s="45">
        <v>4.1635768719966215</v>
      </c>
      <c r="F40" s="95">
        <f>B40/B41</f>
        <v>1.8763799158588581E-2</v>
      </c>
      <c r="G40" s="96"/>
      <c r="H40" s="92"/>
    </row>
    <row r="41" spans="1:9" ht="16.5" thickBot="1" x14ac:dyDescent="0.3">
      <c r="A41" s="29" t="s">
        <v>62</v>
      </c>
      <c r="B41" s="44">
        <v>13250355</v>
      </c>
      <c r="C41" s="97"/>
      <c r="D41" s="45">
        <v>0.42621258560631148</v>
      </c>
      <c r="F41" s="94"/>
      <c r="G41" s="94"/>
    </row>
    <row r="43" spans="1:9" x14ac:dyDescent="0.25">
      <c r="I43" s="98">
        <f>(F44-G44)/G44</f>
        <v>4.2621258560631555E-3</v>
      </c>
    </row>
    <row r="44" spans="1:9" ht="15.75" thickBot="1" x14ac:dyDescent="0.3">
      <c r="F44" s="99">
        <v>13250355</v>
      </c>
      <c r="G44" s="100">
        <v>13194120</v>
      </c>
    </row>
  </sheetData>
  <mergeCells count="4">
    <mergeCell ref="A1:A2"/>
    <mergeCell ref="B1:C1"/>
    <mergeCell ref="D1:D2"/>
    <mergeCell ref="F1:J1"/>
  </mergeCells>
  <pageMargins left="0.511811024" right="0.511811024" top="0.78740157499999996" bottom="0.78740157499999996" header="0.31496062000000002" footer="0.31496062000000002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selection activeCell="O21" sqref="O21"/>
    </sheetView>
  </sheetViews>
  <sheetFormatPr defaultRowHeight="15" x14ac:dyDescent="0.25"/>
  <sheetData>
    <row r="1" spans="1:6" x14ac:dyDescent="0.25">
      <c r="F1" s="11" t="s">
        <v>76</v>
      </c>
    </row>
    <row r="2" spans="1:6" x14ac:dyDescent="0.25">
      <c r="A2" s="52" t="s">
        <v>92</v>
      </c>
      <c r="B2" s="52" t="s">
        <v>106</v>
      </c>
      <c r="C2" s="52" t="s">
        <v>107</v>
      </c>
      <c r="D2" s="52" t="s">
        <v>108</v>
      </c>
      <c r="E2" s="52" t="s">
        <v>109</v>
      </c>
    </row>
    <row r="3" spans="1:6" x14ac:dyDescent="0.25">
      <c r="A3" s="53" t="s">
        <v>6</v>
      </c>
      <c r="B3" s="51"/>
      <c r="C3" s="53">
        <v>4</v>
      </c>
      <c r="D3" s="53">
        <v>2</v>
      </c>
      <c r="E3" s="53">
        <v>3</v>
      </c>
    </row>
    <row r="4" spans="1:6" x14ac:dyDescent="0.25">
      <c r="A4" s="53" t="s">
        <v>7</v>
      </c>
      <c r="B4" s="53">
        <v>70</v>
      </c>
      <c r="C4" s="53">
        <v>131</v>
      </c>
      <c r="D4" s="53">
        <v>263</v>
      </c>
      <c r="E4" s="53">
        <v>135</v>
      </c>
    </row>
    <row r="5" spans="1:6" x14ac:dyDescent="0.25">
      <c r="A5" s="54" t="s">
        <v>8</v>
      </c>
      <c r="B5" s="54">
        <v>1</v>
      </c>
      <c r="C5" s="54">
        <v>211</v>
      </c>
      <c r="D5" s="54">
        <v>184</v>
      </c>
      <c r="E5" s="54">
        <v>48</v>
      </c>
    </row>
    <row r="6" spans="1:6" x14ac:dyDescent="0.25">
      <c r="A6" s="53" t="s">
        <v>9</v>
      </c>
      <c r="B6" s="53">
        <v>21</v>
      </c>
      <c r="C6" s="53">
        <v>406</v>
      </c>
      <c r="D6" s="53">
        <v>381</v>
      </c>
      <c r="E6" s="53">
        <v>18</v>
      </c>
    </row>
    <row r="7" spans="1:6" x14ac:dyDescent="0.25">
      <c r="A7" s="53" t="s">
        <v>10</v>
      </c>
      <c r="B7" s="53">
        <v>12</v>
      </c>
      <c r="C7" s="53">
        <v>192</v>
      </c>
      <c r="D7" s="53">
        <v>630</v>
      </c>
      <c r="E7" s="53">
        <v>1406</v>
      </c>
    </row>
    <row r="8" spans="1:6" x14ac:dyDescent="0.25">
      <c r="A8" s="53" t="s">
        <v>11</v>
      </c>
      <c r="B8" s="53">
        <v>1</v>
      </c>
      <c r="C8" s="53">
        <v>137</v>
      </c>
      <c r="D8" s="53">
        <v>76</v>
      </c>
      <c r="E8" s="53">
        <v>285</v>
      </c>
    </row>
    <row r="9" spans="1:6" x14ac:dyDescent="0.25">
      <c r="A9" s="53" t="s">
        <v>12</v>
      </c>
      <c r="B9" s="51"/>
      <c r="C9" s="51"/>
      <c r="D9" s="51"/>
      <c r="E9" s="53">
        <v>6</v>
      </c>
    </row>
    <row r="10" spans="1:6" x14ac:dyDescent="0.25">
      <c r="A10" s="53" t="s">
        <v>13</v>
      </c>
      <c r="B10" s="51"/>
      <c r="C10" s="53">
        <v>140</v>
      </c>
      <c r="D10" s="53">
        <v>8</v>
      </c>
      <c r="E10" s="53">
        <v>271</v>
      </c>
    </row>
    <row r="11" spans="1:6" x14ac:dyDescent="0.25">
      <c r="A11" s="53" t="s">
        <v>14</v>
      </c>
      <c r="B11" s="51"/>
      <c r="C11" s="53">
        <v>2</v>
      </c>
      <c r="D11" s="53">
        <v>3</v>
      </c>
      <c r="E11" s="53">
        <v>138</v>
      </c>
    </row>
    <row r="12" spans="1:6" x14ac:dyDescent="0.25">
      <c r="A12" s="53" t="s">
        <v>15</v>
      </c>
      <c r="B12" s="51"/>
      <c r="C12" s="53">
        <v>229</v>
      </c>
      <c r="D12" s="53">
        <v>1120</v>
      </c>
      <c r="E12" s="53">
        <v>35</v>
      </c>
    </row>
    <row r="13" spans="1:6" x14ac:dyDescent="0.25">
      <c r="A13" s="53" t="s">
        <v>16</v>
      </c>
      <c r="B13" s="53">
        <v>13</v>
      </c>
      <c r="C13" s="53">
        <v>86</v>
      </c>
      <c r="D13" s="53">
        <v>662</v>
      </c>
      <c r="E13" s="53">
        <v>2478</v>
      </c>
    </row>
    <row r="14" spans="1:6" x14ac:dyDescent="0.25">
      <c r="A14" s="53" t="s">
        <v>17</v>
      </c>
      <c r="B14" s="51"/>
      <c r="C14" s="53">
        <v>35</v>
      </c>
      <c r="D14" s="53">
        <v>63</v>
      </c>
      <c r="E14" s="53">
        <v>56</v>
      </c>
    </row>
    <row r="15" spans="1:6" x14ac:dyDescent="0.25">
      <c r="A15" s="53" t="s">
        <v>18</v>
      </c>
      <c r="B15" s="51"/>
      <c r="C15" s="53">
        <v>73</v>
      </c>
      <c r="D15" s="53">
        <v>10</v>
      </c>
      <c r="E15" s="53">
        <v>468</v>
      </c>
    </row>
    <row r="16" spans="1:6" x14ac:dyDescent="0.25">
      <c r="A16" s="53" t="s">
        <v>19</v>
      </c>
      <c r="B16" s="53">
        <v>33</v>
      </c>
      <c r="C16" s="53">
        <v>926</v>
      </c>
      <c r="D16" s="53">
        <v>3301</v>
      </c>
      <c r="E16" s="53">
        <v>958</v>
      </c>
    </row>
    <row r="17" spans="1:7" x14ac:dyDescent="0.25">
      <c r="A17" s="53" t="s">
        <v>20</v>
      </c>
      <c r="B17" s="51"/>
      <c r="C17" s="53">
        <v>112</v>
      </c>
      <c r="D17" s="51"/>
      <c r="E17" s="53">
        <v>73</v>
      </c>
    </row>
    <row r="18" spans="1:7" x14ac:dyDescent="0.25">
      <c r="A18" s="53" t="s">
        <v>21</v>
      </c>
      <c r="B18" s="53">
        <v>57</v>
      </c>
      <c r="C18" s="53">
        <v>111</v>
      </c>
      <c r="D18" s="53">
        <v>114</v>
      </c>
      <c r="E18" s="53">
        <v>565</v>
      </c>
    </row>
    <row r="19" spans="1:7" x14ac:dyDescent="0.25">
      <c r="A19" s="53" t="s">
        <v>22</v>
      </c>
      <c r="B19" s="51"/>
      <c r="C19" s="53">
        <v>10</v>
      </c>
      <c r="D19" s="53">
        <v>292</v>
      </c>
      <c r="E19" s="53">
        <v>340</v>
      </c>
    </row>
    <row r="20" spans="1:7" x14ac:dyDescent="0.25">
      <c r="A20" s="53" t="s">
        <v>23</v>
      </c>
      <c r="B20" s="51"/>
      <c r="C20" s="53">
        <v>72</v>
      </c>
      <c r="D20" s="51"/>
      <c r="E20" s="51"/>
      <c r="G20" t="s">
        <v>75</v>
      </c>
    </row>
    <row r="21" spans="1:7" s="41" customFormat="1" ht="15.75" x14ac:dyDescent="0.25">
      <c r="A21" s="53" t="s">
        <v>24</v>
      </c>
      <c r="B21" s="53">
        <v>14</v>
      </c>
      <c r="C21" s="53">
        <v>129</v>
      </c>
      <c r="D21" s="53">
        <v>42</v>
      </c>
      <c r="E21" s="53">
        <v>549</v>
      </c>
    </row>
    <row r="22" spans="1:7" ht="15" customHeight="1" x14ac:dyDescent="0.25">
      <c r="A22" s="53" t="s">
        <v>25</v>
      </c>
      <c r="B22" s="53">
        <v>13</v>
      </c>
      <c r="C22" s="53">
        <v>16</v>
      </c>
      <c r="D22" s="53">
        <v>169</v>
      </c>
      <c r="E22" s="53">
        <v>55</v>
      </c>
    </row>
    <row r="23" spans="1:7" x14ac:dyDescent="0.25">
      <c r="A23" s="53" t="s">
        <v>26</v>
      </c>
      <c r="B23" s="53">
        <v>837</v>
      </c>
      <c r="C23" s="53">
        <v>460</v>
      </c>
      <c r="D23" s="53">
        <v>278</v>
      </c>
      <c r="E23" s="53">
        <v>2966</v>
      </c>
    </row>
    <row r="24" spans="1:7" x14ac:dyDescent="0.25">
      <c r="A24" s="53" t="s">
        <v>27</v>
      </c>
      <c r="B24" s="51"/>
      <c r="C24" s="53">
        <v>16</v>
      </c>
      <c r="D24" s="51"/>
      <c r="E24" s="53">
        <v>1398</v>
      </c>
    </row>
    <row r="25" spans="1:7" x14ac:dyDescent="0.25">
      <c r="A25" s="53" t="s">
        <v>28</v>
      </c>
      <c r="B25" s="51"/>
      <c r="C25" s="51"/>
      <c r="D25" s="53">
        <v>10</v>
      </c>
      <c r="E25" s="53">
        <v>2179</v>
      </c>
    </row>
    <row r="26" spans="1:7" x14ac:dyDescent="0.25">
      <c r="A26" s="53" t="s">
        <v>29</v>
      </c>
      <c r="B26" s="51"/>
      <c r="C26" s="51"/>
      <c r="D26" s="53">
        <v>213</v>
      </c>
      <c r="E26" s="53">
        <v>228</v>
      </c>
    </row>
    <row r="27" spans="1:7" x14ac:dyDescent="0.25">
      <c r="A27" s="53" t="s">
        <v>30</v>
      </c>
      <c r="B27" s="51"/>
      <c r="C27" s="53">
        <v>4</v>
      </c>
      <c r="D27" s="53">
        <v>2</v>
      </c>
      <c r="E27" s="53">
        <v>24</v>
      </c>
    </row>
    <row r="28" spans="1:7" x14ac:dyDescent="0.25">
      <c r="A28" s="53" t="s">
        <v>31</v>
      </c>
      <c r="B28" s="51"/>
      <c r="C28" s="53">
        <v>10</v>
      </c>
      <c r="D28" s="53">
        <v>23</v>
      </c>
      <c r="E28" s="53">
        <v>291</v>
      </c>
    </row>
    <row r="29" spans="1:7" x14ac:dyDescent="0.25">
      <c r="A29" s="53" t="s">
        <v>32</v>
      </c>
      <c r="B29" s="51"/>
      <c r="C29" s="53">
        <v>53</v>
      </c>
      <c r="D29" s="51"/>
      <c r="E29" s="53">
        <v>180</v>
      </c>
    </row>
    <row r="30" spans="1:7" x14ac:dyDescent="0.25">
      <c r="A30" s="53" t="s">
        <v>33</v>
      </c>
      <c r="B30" s="51"/>
      <c r="C30" s="53">
        <v>9</v>
      </c>
      <c r="D30" s="53">
        <v>273</v>
      </c>
      <c r="E30" s="53">
        <v>1981</v>
      </c>
    </row>
    <row r="31" spans="1:7" x14ac:dyDescent="0.25">
      <c r="A31" s="53" t="s">
        <v>34</v>
      </c>
      <c r="B31" s="51"/>
      <c r="C31" s="53">
        <v>57</v>
      </c>
      <c r="D31" s="53">
        <v>12</v>
      </c>
      <c r="E31" s="53">
        <v>54</v>
      </c>
    </row>
    <row r="32" spans="1:7" x14ac:dyDescent="0.25">
      <c r="A32" s="53" t="s">
        <v>35</v>
      </c>
      <c r="B32" s="53">
        <v>1942</v>
      </c>
      <c r="C32" s="53">
        <v>5935</v>
      </c>
      <c r="D32" s="53">
        <v>4795</v>
      </c>
      <c r="E32" s="53">
        <v>6256</v>
      </c>
    </row>
    <row r="33" spans="1:5" x14ac:dyDescent="0.25">
      <c r="A33" s="53" t="s">
        <v>36</v>
      </c>
      <c r="B33" s="53">
        <v>2</v>
      </c>
      <c r="C33" s="51"/>
      <c r="D33" s="53">
        <v>109</v>
      </c>
      <c r="E33" s="53">
        <v>411</v>
      </c>
    </row>
    <row r="34" spans="1:5" x14ac:dyDescent="0.25">
      <c r="A34" s="53" t="s">
        <v>37</v>
      </c>
      <c r="B34" s="53">
        <v>24</v>
      </c>
      <c r="C34" s="53">
        <v>115</v>
      </c>
      <c r="D34" s="53">
        <v>1061</v>
      </c>
      <c r="E34" s="53">
        <v>1203</v>
      </c>
    </row>
    <row r="35" spans="1:5" x14ac:dyDescent="0.25">
      <c r="A35" s="53" t="s">
        <v>38</v>
      </c>
      <c r="B35" s="53">
        <v>5</v>
      </c>
      <c r="C35" s="51"/>
      <c r="D35" s="53">
        <v>32</v>
      </c>
      <c r="E35" s="53">
        <v>821</v>
      </c>
    </row>
    <row r="36" spans="1:5" x14ac:dyDescent="0.25">
      <c r="A36" s="53" t="s">
        <v>39</v>
      </c>
      <c r="B36" s="51"/>
      <c r="C36" s="53">
        <v>31</v>
      </c>
      <c r="D36" s="53">
        <v>30</v>
      </c>
      <c r="E36" s="53">
        <v>174</v>
      </c>
    </row>
    <row r="37" spans="1:5" x14ac:dyDescent="0.25">
      <c r="A37" s="53" t="s">
        <v>40</v>
      </c>
      <c r="B37" s="51"/>
      <c r="C37" s="51"/>
      <c r="D37" s="51"/>
      <c r="E37" s="53">
        <v>4</v>
      </c>
    </row>
    <row r="38" spans="1:5" x14ac:dyDescent="0.25">
      <c r="A38" s="53" t="s">
        <v>41</v>
      </c>
      <c r="B38" s="53">
        <v>15</v>
      </c>
      <c r="C38" s="53">
        <v>59</v>
      </c>
      <c r="D38" s="53">
        <v>18</v>
      </c>
      <c r="E38" s="53">
        <v>642</v>
      </c>
    </row>
    <row r="39" spans="1:5" x14ac:dyDescent="0.25">
      <c r="A39" s="53" t="s">
        <v>42</v>
      </c>
      <c r="B39" s="51"/>
      <c r="C39" s="51"/>
      <c r="D39" s="53">
        <v>19</v>
      </c>
      <c r="E39" s="53">
        <v>63</v>
      </c>
    </row>
    <row r="40" spans="1:5" x14ac:dyDescent="0.25">
      <c r="A40" s="51"/>
      <c r="B40" s="53">
        <v>3060</v>
      </c>
      <c r="C40" s="53">
        <v>9771</v>
      </c>
      <c r="D40" s="53">
        <v>14195</v>
      </c>
      <c r="E40" s="53">
        <v>26762</v>
      </c>
    </row>
    <row r="41" spans="1:5" x14ac:dyDescent="0.25">
      <c r="A41" s="54" t="s">
        <v>49</v>
      </c>
      <c r="B41" s="55">
        <v>5.6890012640000001E-2</v>
      </c>
      <c r="C41" s="55">
        <v>0.1816576188</v>
      </c>
      <c r="D41" s="55">
        <v>0.26390644749999997</v>
      </c>
      <c r="E41" s="55">
        <v>0.497545921</v>
      </c>
    </row>
    <row r="42" spans="1:5" x14ac:dyDescent="0.25">
      <c r="A42" s="54" t="s">
        <v>5</v>
      </c>
      <c r="B42" s="56">
        <v>0.13772402110000001</v>
      </c>
      <c r="C42" s="56">
        <v>0.30320825480000002</v>
      </c>
      <c r="D42" s="56">
        <v>0.20994533430000001</v>
      </c>
      <c r="E42" s="56">
        <v>0.34912238979999999</v>
      </c>
    </row>
    <row r="43" spans="1:5" x14ac:dyDescent="0.25">
      <c r="A43" s="51"/>
      <c r="B43" s="53">
        <v>3363685</v>
      </c>
      <c r="C43" s="53">
        <v>7405368</v>
      </c>
      <c r="D43" s="53">
        <v>5127573</v>
      </c>
      <c r="E43" s="53">
        <v>8526746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selection activeCell="W17" sqref="W17"/>
    </sheetView>
  </sheetViews>
  <sheetFormatPr defaultRowHeight="15" x14ac:dyDescent="0.25"/>
  <sheetData>
    <row r="1" spans="1:8" x14ac:dyDescent="0.25">
      <c r="H1" s="11" t="s">
        <v>77</v>
      </c>
    </row>
    <row r="2" spans="1:8" x14ac:dyDescent="0.25">
      <c r="A2" s="58" t="s">
        <v>92</v>
      </c>
      <c r="B2" s="58" t="s">
        <v>110</v>
      </c>
      <c r="C2" s="58" t="s">
        <v>111</v>
      </c>
      <c r="D2" s="58" t="s">
        <v>112</v>
      </c>
      <c r="E2" s="58" t="s">
        <v>113</v>
      </c>
      <c r="F2" s="58" t="s">
        <v>114</v>
      </c>
      <c r="G2" s="58" t="s">
        <v>115</v>
      </c>
    </row>
    <row r="3" spans="1:8" x14ac:dyDescent="0.25">
      <c r="A3" s="59" t="s">
        <v>6</v>
      </c>
      <c r="B3" s="59">
        <v>87</v>
      </c>
      <c r="C3" s="59">
        <v>5</v>
      </c>
      <c r="D3" s="57"/>
      <c r="E3" s="59">
        <v>3</v>
      </c>
      <c r="F3" s="59">
        <v>1</v>
      </c>
      <c r="G3" s="59">
        <v>1</v>
      </c>
    </row>
    <row r="4" spans="1:8" x14ac:dyDescent="0.25">
      <c r="A4" s="59" t="s">
        <v>7</v>
      </c>
      <c r="B4" s="59">
        <v>355</v>
      </c>
      <c r="C4" s="59">
        <v>25</v>
      </c>
      <c r="D4" s="57"/>
      <c r="E4" s="59">
        <v>22</v>
      </c>
      <c r="F4" s="59">
        <v>10</v>
      </c>
      <c r="G4" s="59">
        <v>68</v>
      </c>
    </row>
    <row r="5" spans="1:8" x14ac:dyDescent="0.25">
      <c r="A5" s="60" t="s">
        <v>8</v>
      </c>
      <c r="B5" s="60">
        <v>90</v>
      </c>
      <c r="C5" s="60">
        <v>10</v>
      </c>
      <c r="D5" s="57"/>
      <c r="E5" s="60">
        <v>16</v>
      </c>
      <c r="F5" s="60">
        <v>5</v>
      </c>
      <c r="G5" s="60">
        <v>119</v>
      </c>
    </row>
    <row r="6" spans="1:8" x14ac:dyDescent="0.25">
      <c r="A6" s="59" t="s">
        <v>9</v>
      </c>
      <c r="B6" s="59">
        <v>630</v>
      </c>
      <c r="C6" s="59">
        <v>2603</v>
      </c>
      <c r="D6" s="57"/>
      <c r="E6" s="59">
        <v>61</v>
      </c>
      <c r="F6" s="59">
        <v>8</v>
      </c>
      <c r="G6" s="59">
        <v>33</v>
      </c>
    </row>
    <row r="7" spans="1:8" x14ac:dyDescent="0.25">
      <c r="A7" s="59" t="s">
        <v>10</v>
      </c>
      <c r="B7" s="59">
        <v>262</v>
      </c>
      <c r="C7" s="59">
        <v>37</v>
      </c>
      <c r="D7" s="57"/>
      <c r="E7" s="59">
        <v>16</v>
      </c>
      <c r="F7" s="59">
        <v>12</v>
      </c>
      <c r="G7" s="59">
        <v>14</v>
      </c>
    </row>
    <row r="8" spans="1:8" x14ac:dyDescent="0.25">
      <c r="A8" s="59" t="s">
        <v>11</v>
      </c>
      <c r="B8" s="59">
        <v>228</v>
      </c>
      <c r="C8" s="59">
        <v>24</v>
      </c>
      <c r="D8" s="59">
        <v>6</v>
      </c>
      <c r="E8" s="59">
        <v>37</v>
      </c>
      <c r="F8" s="59">
        <v>73</v>
      </c>
      <c r="G8" s="59">
        <v>17</v>
      </c>
    </row>
    <row r="9" spans="1:8" x14ac:dyDescent="0.25">
      <c r="A9" s="59" t="s">
        <v>12</v>
      </c>
      <c r="B9" s="59">
        <v>126</v>
      </c>
      <c r="C9" s="59">
        <v>23</v>
      </c>
      <c r="D9" s="59">
        <v>2</v>
      </c>
      <c r="E9" s="59">
        <v>9</v>
      </c>
      <c r="F9" s="59">
        <v>4</v>
      </c>
      <c r="G9" s="59">
        <v>6</v>
      </c>
    </row>
    <row r="10" spans="1:8" x14ac:dyDescent="0.25">
      <c r="A10" s="59" t="s">
        <v>13</v>
      </c>
      <c r="B10" s="59">
        <v>41</v>
      </c>
      <c r="C10" s="57"/>
      <c r="D10" s="57"/>
      <c r="E10" s="59">
        <v>4</v>
      </c>
      <c r="F10" s="59">
        <v>2</v>
      </c>
      <c r="G10" s="59">
        <v>4</v>
      </c>
    </row>
    <row r="11" spans="1:8" x14ac:dyDescent="0.25">
      <c r="A11" s="59" t="s">
        <v>14</v>
      </c>
      <c r="B11" s="59">
        <v>102</v>
      </c>
      <c r="C11" s="59">
        <v>5</v>
      </c>
      <c r="D11" s="59">
        <v>2</v>
      </c>
      <c r="E11" s="59">
        <v>23</v>
      </c>
      <c r="F11" s="59">
        <v>6</v>
      </c>
      <c r="G11" s="59">
        <v>6</v>
      </c>
    </row>
    <row r="12" spans="1:8" x14ac:dyDescent="0.25">
      <c r="A12" s="59" t="s">
        <v>15</v>
      </c>
      <c r="B12" s="59">
        <v>535</v>
      </c>
      <c r="C12" s="59">
        <v>8</v>
      </c>
      <c r="D12" s="57"/>
      <c r="E12" s="59">
        <v>2</v>
      </c>
      <c r="F12" s="59">
        <v>279</v>
      </c>
      <c r="G12" s="59">
        <v>4</v>
      </c>
    </row>
    <row r="13" spans="1:8" x14ac:dyDescent="0.25">
      <c r="A13" s="59" t="s">
        <v>16</v>
      </c>
      <c r="B13" s="59">
        <v>911</v>
      </c>
      <c r="C13" s="59">
        <v>90</v>
      </c>
      <c r="D13" s="59">
        <v>24</v>
      </c>
      <c r="E13" s="59">
        <v>193</v>
      </c>
      <c r="F13" s="59">
        <v>199</v>
      </c>
      <c r="G13" s="59">
        <v>79</v>
      </c>
    </row>
    <row r="14" spans="1:8" x14ac:dyDescent="0.25">
      <c r="A14" s="59" t="s">
        <v>17</v>
      </c>
      <c r="B14" s="59">
        <v>851</v>
      </c>
      <c r="C14" s="59">
        <v>13</v>
      </c>
      <c r="D14" s="57"/>
      <c r="E14" s="59">
        <v>12</v>
      </c>
      <c r="F14" s="59">
        <v>28</v>
      </c>
      <c r="G14" s="59">
        <v>105</v>
      </c>
    </row>
    <row r="15" spans="1:8" x14ac:dyDescent="0.25">
      <c r="A15" s="59" t="s">
        <v>18</v>
      </c>
      <c r="B15" s="59">
        <v>86</v>
      </c>
      <c r="C15" s="59">
        <v>7</v>
      </c>
      <c r="D15" s="57"/>
      <c r="E15" s="59">
        <v>13</v>
      </c>
      <c r="F15" s="59">
        <v>5</v>
      </c>
      <c r="G15" s="57"/>
    </row>
    <row r="16" spans="1:8" x14ac:dyDescent="0.25">
      <c r="A16" s="59" t="s">
        <v>19</v>
      </c>
      <c r="B16" s="59">
        <v>1948</v>
      </c>
      <c r="C16" s="59">
        <v>148</v>
      </c>
      <c r="D16" s="59">
        <v>35</v>
      </c>
      <c r="E16" s="59">
        <v>309</v>
      </c>
      <c r="F16" s="59">
        <v>476</v>
      </c>
      <c r="G16" s="59">
        <v>139</v>
      </c>
    </row>
    <row r="17" spans="1:9" x14ac:dyDescent="0.25">
      <c r="A17" s="59" t="s">
        <v>20</v>
      </c>
      <c r="B17" s="59">
        <v>25</v>
      </c>
      <c r="C17" s="59">
        <v>1</v>
      </c>
      <c r="D17" s="57"/>
      <c r="E17" s="59">
        <v>1</v>
      </c>
      <c r="F17" s="57"/>
      <c r="G17" s="59">
        <v>86</v>
      </c>
    </row>
    <row r="18" spans="1:9" x14ac:dyDescent="0.25">
      <c r="A18" s="59" t="s">
        <v>21</v>
      </c>
      <c r="B18" s="59">
        <v>372</v>
      </c>
      <c r="C18" s="59">
        <v>72</v>
      </c>
      <c r="D18" s="59">
        <v>7</v>
      </c>
      <c r="E18" s="59">
        <v>77</v>
      </c>
      <c r="F18" s="59">
        <v>158</v>
      </c>
      <c r="G18" s="59">
        <v>43</v>
      </c>
    </row>
    <row r="19" spans="1:9" x14ac:dyDescent="0.25">
      <c r="A19" s="59" t="s">
        <v>22</v>
      </c>
      <c r="B19" s="59">
        <v>61</v>
      </c>
      <c r="C19" s="59">
        <v>16</v>
      </c>
      <c r="D19" s="57"/>
      <c r="E19" s="59">
        <v>20</v>
      </c>
      <c r="F19" s="59">
        <v>69</v>
      </c>
      <c r="G19" s="59">
        <v>28</v>
      </c>
    </row>
    <row r="20" spans="1:9" x14ac:dyDescent="0.25">
      <c r="A20" s="59" t="s">
        <v>23</v>
      </c>
      <c r="B20" s="59">
        <v>70</v>
      </c>
      <c r="C20" s="59">
        <v>6</v>
      </c>
      <c r="D20" s="57"/>
      <c r="E20" s="59">
        <v>12</v>
      </c>
      <c r="F20" s="59">
        <v>1</v>
      </c>
      <c r="G20" s="57"/>
    </row>
    <row r="21" spans="1:9" x14ac:dyDescent="0.25">
      <c r="A21" s="59" t="s">
        <v>24</v>
      </c>
      <c r="B21" s="59">
        <v>34</v>
      </c>
      <c r="C21" s="59">
        <v>7</v>
      </c>
      <c r="D21" s="59">
        <v>8</v>
      </c>
      <c r="E21" s="59">
        <v>7</v>
      </c>
      <c r="F21" s="59">
        <v>2</v>
      </c>
      <c r="G21" s="57"/>
    </row>
    <row r="22" spans="1:9" x14ac:dyDescent="0.25">
      <c r="A22" s="59" t="s">
        <v>25</v>
      </c>
      <c r="B22" s="59">
        <v>216</v>
      </c>
      <c r="C22" s="59">
        <v>51</v>
      </c>
      <c r="D22" s="57"/>
      <c r="E22" s="59">
        <v>53</v>
      </c>
      <c r="F22" s="59">
        <v>97</v>
      </c>
      <c r="G22" s="59">
        <v>24</v>
      </c>
    </row>
    <row r="23" spans="1:9" x14ac:dyDescent="0.25">
      <c r="A23" s="59" t="s">
        <v>26</v>
      </c>
      <c r="B23" s="59">
        <v>4597</v>
      </c>
      <c r="C23" s="59">
        <v>167</v>
      </c>
      <c r="D23" s="59">
        <v>40</v>
      </c>
      <c r="E23" s="59">
        <v>207</v>
      </c>
      <c r="F23" s="59">
        <v>475</v>
      </c>
      <c r="G23" s="59">
        <v>139</v>
      </c>
    </row>
    <row r="24" spans="1:9" x14ac:dyDescent="0.25">
      <c r="A24" s="59" t="s">
        <v>27</v>
      </c>
      <c r="B24" s="59">
        <v>123</v>
      </c>
      <c r="C24" s="59">
        <v>2</v>
      </c>
      <c r="D24" s="57"/>
      <c r="E24" s="57"/>
      <c r="F24" s="59">
        <v>2</v>
      </c>
      <c r="G24" s="59">
        <v>7</v>
      </c>
    </row>
    <row r="25" spans="1:9" x14ac:dyDescent="0.25">
      <c r="A25" s="59" t="s">
        <v>28</v>
      </c>
      <c r="B25" s="59">
        <v>91</v>
      </c>
      <c r="C25" s="59">
        <v>8</v>
      </c>
      <c r="D25" s="57"/>
      <c r="E25" s="59">
        <v>3</v>
      </c>
      <c r="F25" s="59">
        <v>9</v>
      </c>
      <c r="G25" s="59">
        <v>2</v>
      </c>
      <c r="I25" t="s">
        <v>75</v>
      </c>
    </row>
    <row r="26" spans="1:9" x14ac:dyDescent="0.25">
      <c r="A26" s="59" t="s">
        <v>29</v>
      </c>
      <c r="B26" s="59">
        <v>74</v>
      </c>
      <c r="C26" s="59">
        <v>24</v>
      </c>
      <c r="D26" s="59">
        <v>1</v>
      </c>
      <c r="E26" s="59">
        <v>14</v>
      </c>
      <c r="F26" s="59">
        <v>12</v>
      </c>
      <c r="G26" s="59">
        <v>8</v>
      </c>
    </row>
    <row r="27" spans="1:9" x14ac:dyDescent="0.25">
      <c r="A27" s="59" t="s">
        <v>30</v>
      </c>
      <c r="B27" s="59">
        <v>92</v>
      </c>
      <c r="C27" s="59">
        <v>26</v>
      </c>
      <c r="D27" s="57"/>
      <c r="E27" s="59">
        <v>7</v>
      </c>
      <c r="F27" s="59">
        <v>5</v>
      </c>
      <c r="G27" s="59">
        <v>4</v>
      </c>
    </row>
    <row r="28" spans="1:9" x14ac:dyDescent="0.25">
      <c r="A28" s="59" t="s">
        <v>31</v>
      </c>
      <c r="B28" s="59">
        <v>38</v>
      </c>
      <c r="C28" s="59">
        <v>6</v>
      </c>
      <c r="D28" s="57"/>
      <c r="E28" s="59">
        <v>3</v>
      </c>
      <c r="F28" s="59">
        <v>1</v>
      </c>
      <c r="G28" s="57"/>
    </row>
    <row r="29" spans="1:9" x14ac:dyDescent="0.25">
      <c r="A29" s="59" t="s">
        <v>32</v>
      </c>
      <c r="B29" s="59">
        <v>190</v>
      </c>
      <c r="C29" s="59">
        <v>11</v>
      </c>
      <c r="D29" s="57"/>
      <c r="E29" s="59">
        <v>4</v>
      </c>
      <c r="F29" s="59">
        <v>1</v>
      </c>
      <c r="G29" s="57"/>
    </row>
    <row r="30" spans="1:9" x14ac:dyDescent="0.25">
      <c r="A30" s="59" t="s">
        <v>33</v>
      </c>
      <c r="B30" s="59">
        <v>278</v>
      </c>
      <c r="C30" s="59">
        <v>43</v>
      </c>
      <c r="D30" s="59">
        <v>2</v>
      </c>
      <c r="E30" s="59">
        <v>30</v>
      </c>
      <c r="F30" s="59">
        <v>65</v>
      </c>
      <c r="G30" s="59">
        <v>18</v>
      </c>
    </row>
    <row r="31" spans="1:9" x14ac:dyDescent="0.25">
      <c r="A31" s="59" t="s">
        <v>34</v>
      </c>
      <c r="B31" s="59">
        <v>93</v>
      </c>
      <c r="C31" s="59">
        <v>4</v>
      </c>
      <c r="D31" s="57"/>
      <c r="E31" s="59">
        <v>10</v>
      </c>
      <c r="F31" s="59">
        <v>2</v>
      </c>
      <c r="G31" s="59">
        <v>51</v>
      </c>
    </row>
    <row r="32" spans="1:9" x14ac:dyDescent="0.25">
      <c r="A32" s="59" t="s">
        <v>35</v>
      </c>
      <c r="B32" s="59">
        <v>34401</v>
      </c>
      <c r="C32" s="59">
        <v>5382</v>
      </c>
      <c r="D32" s="59">
        <v>877</v>
      </c>
      <c r="E32" s="59">
        <v>2777</v>
      </c>
      <c r="F32" s="59">
        <v>18583</v>
      </c>
      <c r="G32" s="59">
        <v>3351</v>
      </c>
    </row>
    <row r="33" spans="1:8" x14ac:dyDescent="0.25">
      <c r="A33" s="59" t="s">
        <v>36</v>
      </c>
      <c r="B33" s="59">
        <v>220</v>
      </c>
      <c r="C33" s="59">
        <v>27</v>
      </c>
      <c r="D33" s="57"/>
      <c r="E33" s="59">
        <v>12</v>
      </c>
      <c r="F33" s="59">
        <v>19</v>
      </c>
      <c r="G33" s="59">
        <v>19</v>
      </c>
    </row>
    <row r="34" spans="1:8" x14ac:dyDescent="0.25">
      <c r="A34" s="59" t="s">
        <v>37</v>
      </c>
      <c r="B34" s="59">
        <v>480</v>
      </c>
      <c r="C34" s="59">
        <v>57</v>
      </c>
      <c r="D34" s="59">
        <v>6</v>
      </c>
      <c r="E34" s="59">
        <v>79</v>
      </c>
      <c r="F34" s="59">
        <v>123</v>
      </c>
      <c r="G34" s="59">
        <v>47</v>
      </c>
      <c r="H34" s="57"/>
    </row>
    <row r="35" spans="1:8" x14ac:dyDescent="0.25">
      <c r="A35" s="59" t="s">
        <v>38</v>
      </c>
      <c r="B35" s="59">
        <v>29</v>
      </c>
      <c r="C35" s="57"/>
      <c r="D35" s="57"/>
      <c r="E35" s="59">
        <v>3</v>
      </c>
      <c r="F35" s="59">
        <v>1</v>
      </c>
      <c r="G35" s="57"/>
      <c r="H35" s="57"/>
    </row>
    <row r="36" spans="1:8" x14ac:dyDescent="0.25">
      <c r="A36" s="59" t="s">
        <v>39</v>
      </c>
      <c r="B36" s="59">
        <v>113</v>
      </c>
      <c r="C36" s="59">
        <v>35</v>
      </c>
      <c r="D36" s="57"/>
      <c r="E36" s="59">
        <v>8</v>
      </c>
      <c r="F36" s="59">
        <v>3</v>
      </c>
      <c r="G36" s="59">
        <v>7</v>
      </c>
      <c r="H36" s="57"/>
    </row>
    <row r="37" spans="1:8" x14ac:dyDescent="0.25">
      <c r="A37" s="59" t="s">
        <v>40</v>
      </c>
      <c r="B37" s="59">
        <v>83</v>
      </c>
      <c r="C37" s="59">
        <v>5</v>
      </c>
      <c r="D37" s="57"/>
      <c r="E37" s="59">
        <v>3</v>
      </c>
      <c r="F37" s="57"/>
      <c r="G37" s="57"/>
      <c r="H37" s="57"/>
    </row>
    <row r="38" spans="1:8" x14ac:dyDescent="0.25">
      <c r="A38" s="59" t="s">
        <v>41</v>
      </c>
      <c r="B38" s="59">
        <v>221</v>
      </c>
      <c r="C38" s="59">
        <v>42</v>
      </c>
      <c r="D38" s="57"/>
      <c r="E38" s="59">
        <v>29</v>
      </c>
      <c r="F38" s="59">
        <v>44</v>
      </c>
      <c r="G38" s="59">
        <v>11</v>
      </c>
      <c r="H38" s="57"/>
    </row>
    <row r="39" spans="1:8" x14ac:dyDescent="0.25">
      <c r="A39" s="59" t="s">
        <v>42</v>
      </c>
      <c r="B39" s="59">
        <v>18</v>
      </c>
      <c r="C39" s="57"/>
      <c r="D39" s="57"/>
      <c r="E39" s="57"/>
      <c r="F39" s="57"/>
      <c r="G39" s="57"/>
      <c r="H39" s="57"/>
    </row>
    <row r="40" spans="1:8" x14ac:dyDescent="0.25">
      <c r="A40" s="59" t="s">
        <v>116</v>
      </c>
      <c r="B40" s="59">
        <v>48171</v>
      </c>
      <c r="C40" s="59">
        <v>8990</v>
      </c>
      <c r="D40" s="59">
        <v>1010</v>
      </c>
      <c r="E40" s="59">
        <v>4079</v>
      </c>
      <c r="F40" s="59">
        <v>20780</v>
      </c>
      <c r="G40" s="59">
        <v>4440</v>
      </c>
      <c r="H40" s="59">
        <v>87470</v>
      </c>
    </row>
    <row r="41" spans="1:8" x14ac:dyDescent="0.25">
      <c r="A41" s="59" t="s">
        <v>49</v>
      </c>
      <c r="B41" s="61">
        <v>0.55071453069999998</v>
      </c>
      <c r="C41" s="61">
        <v>0.1027780953</v>
      </c>
      <c r="D41" s="61">
        <v>1.154681605E-2</v>
      </c>
      <c r="E41" s="61">
        <v>4.6633131360000003E-2</v>
      </c>
      <c r="F41" s="61">
        <v>0.23756716589999999</v>
      </c>
      <c r="G41" s="61">
        <v>5.0760260660000001E-2</v>
      </c>
      <c r="H41" s="57"/>
    </row>
    <row r="42" spans="1:8" x14ac:dyDescent="0.25">
      <c r="A42" s="59" t="s">
        <v>5</v>
      </c>
      <c r="B42" s="61">
        <v>0.63619808060000005</v>
      </c>
      <c r="C42" s="61">
        <v>6.9059103679999997E-2</v>
      </c>
      <c r="D42" s="61">
        <v>1.6722536279999999E-2</v>
      </c>
      <c r="E42" s="61">
        <v>5.1062874000000001E-2</v>
      </c>
      <c r="F42" s="61">
        <v>0.15747037189999999</v>
      </c>
      <c r="G42" s="61">
        <v>6.9487033599999998E-2</v>
      </c>
      <c r="H42" s="57"/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16</vt:i4>
      </vt:variant>
    </vt:vector>
  </HeadingPairs>
  <TitlesOfParts>
    <vt:vector size="16" baseType="lpstr">
      <vt:lpstr>Tabela V.1</vt:lpstr>
      <vt:lpstr>Tabela V.2</vt:lpstr>
      <vt:lpstr>Gráfico V.1</vt:lpstr>
      <vt:lpstr>Gráfico V.2</vt:lpstr>
      <vt:lpstr>Tabela V.3 </vt:lpstr>
      <vt:lpstr>Tabela V.4</vt:lpstr>
      <vt:lpstr>Grafico V.3</vt:lpstr>
      <vt:lpstr>Gráfico V.4</vt:lpstr>
      <vt:lpstr>Gráfico V.5</vt:lpstr>
      <vt:lpstr>Tabela V.5</vt:lpstr>
      <vt:lpstr>Grafico V.6</vt:lpstr>
      <vt:lpstr>Gráfico V.7</vt:lpstr>
      <vt:lpstr>Quadro V.1</vt:lpstr>
      <vt:lpstr>Grafico V.8</vt:lpstr>
      <vt:lpstr>Tabela V.6</vt:lpstr>
      <vt:lpstr>Tabela V.7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Braga</dc:creator>
  <cp:lastModifiedBy>Maria Lucia</cp:lastModifiedBy>
  <dcterms:created xsi:type="dcterms:W3CDTF">2022-09-13T13:18:44Z</dcterms:created>
  <dcterms:modified xsi:type="dcterms:W3CDTF">2022-09-13T19:52:42Z</dcterms:modified>
</cp:coreProperties>
</file>